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\Desktop\EXPORT\"/>
    </mc:Choice>
  </mc:AlternateContent>
  <bookViews>
    <workbookView xWindow="0" yWindow="0" windowWidth="15135" windowHeight="4785"/>
  </bookViews>
  <sheets>
    <sheet name="Rekapitulace stavby" sheetId="1" r:id="rId1"/>
    <sheet name="SO01 - Objekt 01" sheetId="2" r:id="rId2"/>
    <sheet name="SO02 - Objekt 02" sheetId="3" r:id="rId3"/>
    <sheet name="SO03 - Objekt 03" sheetId="4" r:id="rId4"/>
    <sheet name="SO04 - Objekt 04" sheetId="5" r:id="rId5"/>
    <sheet name="SO05 - Objekt 05" sheetId="6" r:id="rId6"/>
    <sheet name="SO06 - Objekt 06" sheetId="7" r:id="rId7"/>
    <sheet name="SO07 - Objekt 07" sheetId="8" r:id="rId8"/>
    <sheet name="SO08 - Objekt 08" sheetId="9" r:id="rId9"/>
    <sheet name="SO09 - Objekt 09" sheetId="10" r:id="rId10"/>
    <sheet name="SO10 - Objekt 10" sheetId="11" r:id="rId11"/>
    <sheet name="SO11 - Objekt 11" sheetId="12" r:id="rId12"/>
    <sheet name="SO12 - Objekt 12" sheetId="13" r:id="rId13"/>
    <sheet name="SO13 - Objekt 13" sheetId="14" r:id="rId14"/>
    <sheet name="SO14 - Objekt 14" sheetId="15" r:id="rId15"/>
    <sheet name="SO15 - Objekt 15" sheetId="16" r:id="rId16"/>
    <sheet name="SO16 - Objekt 16" sheetId="17" r:id="rId17"/>
    <sheet name="SO17 - Objekt 17" sheetId="18" r:id="rId18"/>
    <sheet name="SO18 - Objekt 18" sheetId="19" r:id="rId19"/>
    <sheet name="SO19 - Objekt 19 - není ř..." sheetId="20" r:id="rId20"/>
    <sheet name="SO20 - Objekt 20 - není ř..." sheetId="21" r:id="rId21"/>
    <sheet name="SO21 - Objekt 21" sheetId="22" r:id="rId22"/>
    <sheet name="SO22 - Objekt 22" sheetId="23" r:id="rId23"/>
    <sheet name="SO23 - Objekt 23" sheetId="24" r:id="rId24"/>
    <sheet name="SO24 - Objekt 24" sheetId="25" r:id="rId25"/>
    <sheet name="SO25 - Objekt 25" sheetId="26" r:id="rId26"/>
    <sheet name="SO26 - Objekt 26" sheetId="27" r:id="rId27"/>
    <sheet name="SO27 - Objekt 27" sheetId="28" r:id="rId28"/>
    <sheet name="SO28 - Objekt 28" sheetId="29" r:id="rId29"/>
    <sheet name="SO29 - Objekt 29" sheetId="30" r:id="rId30"/>
    <sheet name="SO30 - Objekt 30" sheetId="31" r:id="rId31"/>
    <sheet name="SO31 - Objekt 31" sheetId="32" r:id="rId32"/>
    <sheet name="Pokyny pro vyplnění" sheetId="33" r:id="rId33"/>
  </sheets>
  <definedNames>
    <definedName name="_xlnm._FilterDatabase" localSheetId="1" hidden="1">'SO01 - Objekt 01'!$C$85:$K$157</definedName>
    <definedName name="_xlnm._FilterDatabase" localSheetId="2" hidden="1">'SO02 - Objekt 02'!$C$85:$K$150</definedName>
    <definedName name="_xlnm._FilterDatabase" localSheetId="3" hidden="1">'SO03 - Objekt 03'!$C$85:$K$149</definedName>
    <definedName name="_xlnm._FilterDatabase" localSheetId="4" hidden="1">'SO04 - Objekt 04'!$C$85:$K$154</definedName>
    <definedName name="_xlnm._FilterDatabase" localSheetId="5" hidden="1">'SO05 - Objekt 05'!$C$85:$K$154</definedName>
    <definedName name="_xlnm._FilterDatabase" localSheetId="6" hidden="1">'SO06 - Objekt 06'!$C$85:$K$160</definedName>
    <definedName name="_xlnm._FilterDatabase" localSheetId="7" hidden="1">'SO07 - Objekt 07'!$C$85:$K$147</definedName>
    <definedName name="_xlnm._FilterDatabase" localSheetId="8" hidden="1">'SO08 - Objekt 08'!$C$85:$K$156</definedName>
    <definedName name="_xlnm._FilterDatabase" localSheetId="9" hidden="1">'SO09 - Objekt 09'!$C$85:$K$172</definedName>
    <definedName name="_xlnm._FilterDatabase" localSheetId="10" hidden="1">'SO10 - Objekt 10'!$C$85:$K$155</definedName>
    <definedName name="_xlnm._FilterDatabase" localSheetId="11" hidden="1">'SO11 - Objekt 11'!$C$85:$K$161</definedName>
    <definedName name="_xlnm._FilterDatabase" localSheetId="12" hidden="1">'SO12 - Objekt 12'!$C$86:$K$185</definedName>
    <definedName name="_xlnm._FilterDatabase" localSheetId="13" hidden="1">'SO13 - Objekt 13'!$C$86:$K$185</definedName>
    <definedName name="_xlnm._FilterDatabase" localSheetId="14" hidden="1">'SO14 - Objekt 14'!$C$85:$K$167</definedName>
    <definedName name="_xlnm._FilterDatabase" localSheetId="15" hidden="1">'SO15 - Objekt 15'!$C$85:$K$156</definedName>
    <definedName name="_xlnm._FilterDatabase" localSheetId="16" hidden="1">'SO16 - Objekt 16'!$C$85:$K$157</definedName>
    <definedName name="_xlnm._FilterDatabase" localSheetId="17" hidden="1">'SO17 - Objekt 17'!$C$85:$K$161</definedName>
    <definedName name="_xlnm._FilterDatabase" localSheetId="18" hidden="1">'SO18 - Objekt 18'!$C$86:$K$157</definedName>
    <definedName name="_xlnm._FilterDatabase" localSheetId="19" hidden="1">'SO19 - Objekt 19 - není ř...'!$C$77:$K$81</definedName>
    <definedName name="_xlnm._FilterDatabase" localSheetId="20" hidden="1">'SO20 - Objekt 20 - není ř...'!$C$77:$K$81</definedName>
    <definedName name="_xlnm._FilterDatabase" localSheetId="21" hidden="1">'SO21 - Objekt 21'!$C$85:$K$152</definedName>
    <definedName name="_xlnm._FilterDatabase" localSheetId="22" hidden="1">'SO22 - Objekt 22'!$C$85:$K$159</definedName>
    <definedName name="_xlnm._FilterDatabase" localSheetId="23" hidden="1">'SO23 - Objekt 23'!$C$85:$K$152</definedName>
    <definedName name="_xlnm._FilterDatabase" localSheetId="24" hidden="1">'SO24 - Objekt 24'!$C$85:$K$163</definedName>
    <definedName name="_xlnm._FilterDatabase" localSheetId="25" hidden="1">'SO25 - Objekt 25'!$C$85:$K$148</definedName>
    <definedName name="_xlnm._FilterDatabase" localSheetId="26" hidden="1">'SO26 - Objekt 26'!$C$85:$K$160</definedName>
    <definedName name="_xlnm._FilterDatabase" localSheetId="27" hidden="1">'SO27 - Objekt 27'!$C$85:$K$148</definedName>
    <definedName name="_xlnm._FilterDatabase" localSheetId="28" hidden="1">'SO28 - Objekt 28'!$C$85:$K$179</definedName>
    <definedName name="_xlnm._FilterDatabase" localSheetId="29" hidden="1">'SO29 - Objekt 29'!$C$85:$K$172</definedName>
    <definedName name="_xlnm._FilterDatabase" localSheetId="30" hidden="1">'SO30 - Objekt 30'!$C$85:$K$159</definedName>
    <definedName name="_xlnm._FilterDatabase" localSheetId="31" hidden="1">'SO31 - Objekt 31'!$C$85:$K$159</definedName>
    <definedName name="_xlnm.Print_Titles" localSheetId="0">'Rekapitulace stavby'!$49:$49</definedName>
    <definedName name="_xlnm.Print_Titles" localSheetId="1">'SO01 - Objekt 01'!$85:$85</definedName>
    <definedName name="_xlnm.Print_Titles" localSheetId="2">'SO02 - Objekt 02'!$85:$85</definedName>
    <definedName name="_xlnm.Print_Titles" localSheetId="3">'SO03 - Objekt 03'!$85:$85</definedName>
    <definedName name="_xlnm.Print_Titles" localSheetId="4">'SO04 - Objekt 04'!$85:$85</definedName>
    <definedName name="_xlnm.Print_Titles" localSheetId="5">'SO05 - Objekt 05'!$85:$85</definedName>
    <definedName name="_xlnm.Print_Titles" localSheetId="6">'SO06 - Objekt 06'!$85:$85</definedName>
    <definedName name="_xlnm.Print_Titles" localSheetId="7">'SO07 - Objekt 07'!$85:$85</definedName>
    <definedName name="_xlnm.Print_Titles" localSheetId="8">'SO08 - Objekt 08'!$85:$85</definedName>
    <definedName name="_xlnm.Print_Titles" localSheetId="9">'SO09 - Objekt 09'!$85:$85</definedName>
    <definedName name="_xlnm.Print_Titles" localSheetId="10">'SO10 - Objekt 10'!$85:$85</definedName>
    <definedName name="_xlnm.Print_Titles" localSheetId="11">'SO11 - Objekt 11'!$85:$85</definedName>
    <definedName name="_xlnm.Print_Titles" localSheetId="12">'SO12 - Objekt 12'!$86:$86</definedName>
    <definedName name="_xlnm.Print_Titles" localSheetId="13">'SO13 - Objekt 13'!$86:$86</definedName>
    <definedName name="_xlnm.Print_Titles" localSheetId="14">'SO14 - Objekt 14'!$85:$85</definedName>
    <definedName name="_xlnm.Print_Titles" localSheetId="15">'SO15 - Objekt 15'!$85:$85</definedName>
    <definedName name="_xlnm.Print_Titles" localSheetId="16">'SO16 - Objekt 16'!$85:$85</definedName>
    <definedName name="_xlnm.Print_Titles" localSheetId="17">'SO17 - Objekt 17'!$85:$85</definedName>
    <definedName name="_xlnm.Print_Titles" localSheetId="18">'SO18 - Objekt 18'!$86:$86</definedName>
    <definedName name="_xlnm.Print_Titles" localSheetId="19">'SO19 - Objekt 19 - není ř...'!$77:$77</definedName>
    <definedName name="_xlnm.Print_Titles" localSheetId="20">'SO20 - Objekt 20 - není ř...'!$77:$77</definedName>
    <definedName name="_xlnm.Print_Titles" localSheetId="21">'SO21 - Objekt 21'!$85:$85</definedName>
    <definedName name="_xlnm.Print_Titles" localSheetId="22">'SO22 - Objekt 22'!$85:$85</definedName>
    <definedName name="_xlnm.Print_Titles" localSheetId="23">'SO23 - Objekt 23'!$85:$85</definedName>
    <definedName name="_xlnm.Print_Titles" localSheetId="24">'SO24 - Objekt 24'!$85:$85</definedName>
    <definedName name="_xlnm.Print_Titles" localSheetId="25">'SO25 - Objekt 25'!$85:$85</definedName>
    <definedName name="_xlnm.Print_Titles" localSheetId="26">'SO26 - Objekt 26'!$85:$85</definedName>
    <definedName name="_xlnm.Print_Titles" localSheetId="27">'SO27 - Objekt 27'!$85:$85</definedName>
    <definedName name="_xlnm.Print_Titles" localSheetId="28">'SO28 - Objekt 28'!$85:$85</definedName>
    <definedName name="_xlnm.Print_Titles" localSheetId="29">'SO29 - Objekt 29'!$85:$85</definedName>
    <definedName name="_xlnm.Print_Titles" localSheetId="30">'SO30 - Objekt 30'!$85:$85</definedName>
    <definedName name="_xlnm.Print_Titles" localSheetId="31">'SO31 - Objekt 31'!$85:$85</definedName>
    <definedName name="_xlnm.Print_Area" localSheetId="3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stavby'!$C$39:$AQ$83</definedName>
    <definedName name="_xlnm.Print_Area" localSheetId="1">'SO01 - Objekt 01'!$C$4:$J$36,'SO01 - Objekt 01'!$C$42:$J$67,'SO01 - Objekt 01'!$C$73:$K$157</definedName>
    <definedName name="_xlnm.Print_Area" localSheetId="2">'SO02 - Objekt 02'!$C$4:$J$36,'SO02 - Objekt 02'!$C$42:$J$67,'SO02 - Objekt 02'!$C$73:$K$150</definedName>
    <definedName name="_xlnm.Print_Area" localSheetId="3">'SO03 - Objekt 03'!$C$4:$J$36,'SO03 - Objekt 03'!$C$42:$J$67,'SO03 - Objekt 03'!$C$73:$K$149</definedName>
    <definedName name="_xlnm.Print_Area" localSheetId="4">'SO04 - Objekt 04'!$C$4:$J$36,'SO04 - Objekt 04'!$C$42:$J$67,'SO04 - Objekt 04'!$C$73:$K$154</definedName>
    <definedName name="_xlnm.Print_Area" localSheetId="5">'SO05 - Objekt 05'!$C$4:$J$36,'SO05 - Objekt 05'!$C$42:$J$67,'SO05 - Objekt 05'!$C$73:$K$154</definedName>
    <definedName name="_xlnm.Print_Area" localSheetId="6">'SO06 - Objekt 06'!$C$4:$J$36,'SO06 - Objekt 06'!$C$42:$J$67,'SO06 - Objekt 06'!$C$73:$K$160</definedName>
    <definedName name="_xlnm.Print_Area" localSheetId="7">'SO07 - Objekt 07'!$C$4:$J$36,'SO07 - Objekt 07'!$C$42:$J$67,'SO07 - Objekt 07'!$C$73:$K$147</definedName>
    <definedName name="_xlnm.Print_Area" localSheetId="8">'SO08 - Objekt 08'!$C$4:$J$36,'SO08 - Objekt 08'!$C$42:$J$67,'SO08 - Objekt 08'!$C$73:$K$156</definedName>
    <definedName name="_xlnm.Print_Area" localSheetId="9">'SO09 - Objekt 09'!$C$4:$J$36,'SO09 - Objekt 09'!$C$42:$J$67,'SO09 - Objekt 09'!$C$73:$K$172</definedName>
    <definedName name="_xlnm.Print_Area" localSheetId="10">'SO10 - Objekt 10'!$C$4:$J$36,'SO10 - Objekt 10'!$C$42:$J$67,'SO10 - Objekt 10'!$C$73:$K$155</definedName>
    <definedName name="_xlnm.Print_Area" localSheetId="11">'SO11 - Objekt 11'!$C$4:$J$36,'SO11 - Objekt 11'!$C$42:$J$67,'SO11 - Objekt 11'!$C$73:$K$161</definedName>
    <definedName name="_xlnm.Print_Area" localSheetId="12">'SO12 - Objekt 12'!$C$4:$J$36,'SO12 - Objekt 12'!$C$42:$J$68,'SO12 - Objekt 12'!$C$74:$K$185</definedName>
    <definedName name="_xlnm.Print_Area" localSheetId="13">'SO13 - Objekt 13'!$C$4:$J$36,'SO13 - Objekt 13'!$C$42:$J$68,'SO13 - Objekt 13'!$C$74:$K$185</definedName>
    <definedName name="_xlnm.Print_Area" localSheetId="14">'SO14 - Objekt 14'!$C$4:$J$36,'SO14 - Objekt 14'!$C$42:$J$67,'SO14 - Objekt 14'!$C$73:$K$167</definedName>
    <definedName name="_xlnm.Print_Area" localSheetId="15">'SO15 - Objekt 15'!$C$4:$J$36,'SO15 - Objekt 15'!$C$42:$J$67,'SO15 - Objekt 15'!$C$73:$K$156</definedName>
    <definedName name="_xlnm.Print_Area" localSheetId="16">'SO16 - Objekt 16'!$C$4:$J$36,'SO16 - Objekt 16'!$C$42:$J$67,'SO16 - Objekt 16'!$C$73:$K$157</definedName>
    <definedName name="_xlnm.Print_Area" localSheetId="17">'SO17 - Objekt 17'!$C$4:$J$36,'SO17 - Objekt 17'!$C$42:$J$67,'SO17 - Objekt 17'!$C$73:$K$161</definedName>
    <definedName name="_xlnm.Print_Area" localSheetId="18">'SO18 - Objekt 18'!$C$4:$J$36,'SO18 - Objekt 18'!$C$42:$J$68,'SO18 - Objekt 18'!$C$74:$K$157</definedName>
    <definedName name="_xlnm.Print_Area" localSheetId="19">'SO19 - Objekt 19 - není ř...'!$C$4:$J$36,'SO19 - Objekt 19 - není ř...'!$C$42:$J$59,'SO19 - Objekt 19 - není ř...'!$C$65:$K$81</definedName>
    <definedName name="_xlnm.Print_Area" localSheetId="20">'SO20 - Objekt 20 - není ř...'!$C$4:$J$36,'SO20 - Objekt 20 - není ř...'!$C$42:$J$59,'SO20 - Objekt 20 - není ř...'!$C$65:$K$81</definedName>
    <definedName name="_xlnm.Print_Area" localSheetId="21">'SO21 - Objekt 21'!$C$4:$J$36,'SO21 - Objekt 21'!$C$42:$J$67,'SO21 - Objekt 21'!$C$73:$K$152</definedName>
    <definedName name="_xlnm.Print_Area" localSheetId="22">'SO22 - Objekt 22'!$C$4:$J$36,'SO22 - Objekt 22'!$C$42:$J$67,'SO22 - Objekt 22'!$C$73:$K$159</definedName>
    <definedName name="_xlnm.Print_Area" localSheetId="23">'SO23 - Objekt 23'!$C$4:$J$36,'SO23 - Objekt 23'!$C$42:$J$67,'SO23 - Objekt 23'!$C$73:$K$152</definedName>
    <definedName name="_xlnm.Print_Area" localSheetId="24">'SO24 - Objekt 24'!$C$4:$J$36,'SO24 - Objekt 24'!$C$42:$J$67,'SO24 - Objekt 24'!$C$73:$K$163</definedName>
    <definedName name="_xlnm.Print_Area" localSheetId="25">'SO25 - Objekt 25'!$C$4:$J$36,'SO25 - Objekt 25'!$C$42:$J$67,'SO25 - Objekt 25'!$C$73:$K$148</definedName>
    <definedName name="_xlnm.Print_Area" localSheetId="26">'SO26 - Objekt 26'!$C$4:$J$36,'SO26 - Objekt 26'!$C$42:$J$67,'SO26 - Objekt 26'!$C$73:$K$160</definedName>
    <definedName name="_xlnm.Print_Area" localSheetId="27">'SO27 - Objekt 27'!$C$4:$J$36,'SO27 - Objekt 27'!$C$42:$J$67,'SO27 - Objekt 27'!$C$73:$K$148</definedName>
    <definedName name="_xlnm.Print_Area" localSheetId="28">'SO28 - Objekt 28'!$C$4:$J$36,'SO28 - Objekt 28'!$C$42:$J$67,'SO28 - Objekt 28'!$C$73:$K$179</definedName>
    <definedName name="_xlnm.Print_Area" localSheetId="29">'SO29 - Objekt 29'!$C$4:$J$36,'SO29 - Objekt 29'!$C$42:$J$67,'SO29 - Objekt 29'!$C$73:$K$172</definedName>
    <definedName name="_xlnm.Print_Area" localSheetId="30">'SO30 - Objekt 30'!$C$4:$J$36,'SO30 - Objekt 30'!$C$42:$J$67,'SO30 - Objekt 30'!$C$73:$K$159</definedName>
    <definedName name="_xlnm.Print_Area" localSheetId="31">'SO31 - Objekt 31'!$C$4:$J$36,'SO31 - Objekt 31'!$C$42:$J$67,'SO31 - Objekt 31'!$C$73:$K$159</definedName>
  </definedNames>
  <calcPr calcId="152511"/>
</workbook>
</file>

<file path=xl/calcChain.xml><?xml version="1.0" encoding="utf-8"?>
<calcChain xmlns="http://schemas.openxmlformats.org/spreadsheetml/2006/main">
  <c r="AY82" i="1" l="1"/>
  <c r="AX82" i="1"/>
  <c r="BI158" i="32"/>
  <c r="BH158" i="32"/>
  <c r="BG158" i="32"/>
  <c r="BF158" i="32"/>
  <c r="T158" i="32"/>
  <c r="T157" i="32" s="1"/>
  <c r="R158" i="32"/>
  <c r="R157" i="32" s="1"/>
  <c r="P158" i="32"/>
  <c r="P157" i="32" s="1"/>
  <c r="BK158" i="32"/>
  <c r="BK157" i="32" s="1"/>
  <c r="J157" i="32" s="1"/>
  <c r="J66" i="32" s="1"/>
  <c r="J158" i="32"/>
  <c r="BE158" i="32" s="1"/>
  <c r="BI155" i="32"/>
  <c r="BH155" i="32"/>
  <c r="BG155" i="32"/>
  <c r="BF155" i="32"/>
  <c r="T155" i="32"/>
  <c r="T154" i="32" s="1"/>
  <c r="T153" i="32" s="1"/>
  <c r="R155" i="32"/>
  <c r="R154" i="32" s="1"/>
  <c r="P155" i="32"/>
  <c r="P154" i="32" s="1"/>
  <c r="P153" i="32" s="1"/>
  <c r="BK155" i="32"/>
  <c r="BK154" i="32" s="1"/>
  <c r="J155" i="32"/>
  <c r="BE155" i="32" s="1"/>
  <c r="BI151" i="32"/>
  <c r="BH151" i="32"/>
  <c r="BG151" i="32"/>
  <c r="BF151" i="32"/>
  <c r="T151" i="32"/>
  <c r="T150" i="32" s="1"/>
  <c r="R151" i="32"/>
  <c r="R150" i="32" s="1"/>
  <c r="P151" i="32"/>
  <c r="P150" i="32" s="1"/>
  <c r="BK151" i="32"/>
  <c r="BK150" i="32" s="1"/>
  <c r="J150" i="32" s="1"/>
  <c r="J63" i="32" s="1"/>
  <c r="J151" i="32"/>
  <c r="BE151" i="32" s="1"/>
  <c r="BI148" i="32"/>
  <c r="BH148" i="32"/>
  <c r="BG148" i="32"/>
  <c r="BF148" i="32"/>
  <c r="T148" i="32"/>
  <c r="R148" i="32"/>
  <c r="P148" i="32"/>
  <c r="BK148" i="32"/>
  <c r="J148" i="32"/>
  <c r="BE148" i="32" s="1"/>
  <c r="BI146" i="32"/>
  <c r="BH146" i="32"/>
  <c r="BG146" i="32"/>
  <c r="BF146" i="32"/>
  <c r="BE146" i="32"/>
  <c r="T146" i="32"/>
  <c r="R146" i="32"/>
  <c r="P146" i="32"/>
  <c r="BK146" i="32"/>
  <c r="J146" i="32"/>
  <c r="BI144" i="32"/>
  <c r="BH144" i="32"/>
  <c r="BG144" i="32"/>
  <c r="BF144" i="32"/>
  <c r="T144" i="32"/>
  <c r="T143" i="32" s="1"/>
  <c r="R144" i="32"/>
  <c r="R143" i="32" s="1"/>
  <c r="P144" i="32"/>
  <c r="P143" i="32" s="1"/>
  <c r="BK144" i="32"/>
  <c r="BK143" i="32" s="1"/>
  <c r="J143" i="32" s="1"/>
  <c r="J62" i="32" s="1"/>
  <c r="J144" i="32"/>
  <c r="BE144" i="32" s="1"/>
  <c r="BI141" i="32"/>
  <c r="BH141" i="32"/>
  <c r="BG141" i="32"/>
  <c r="BF141" i="32"/>
  <c r="BE141" i="32"/>
  <c r="T141" i="32"/>
  <c r="R141" i="32"/>
  <c r="P141" i="32"/>
  <c r="BK141" i="32"/>
  <c r="J141" i="32"/>
  <c r="BI139" i="32"/>
  <c r="BH139" i="32"/>
  <c r="BG139" i="32"/>
  <c r="BF139" i="32"/>
  <c r="T139" i="32"/>
  <c r="R139" i="32"/>
  <c r="P139" i="32"/>
  <c r="BK139" i="32"/>
  <c r="J139" i="32"/>
  <c r="BE139" i="32" s="1"/>
  <c r="BI137" i="32"/>
  <c r="BH137" i="32"/>
  <c r="BG137" i="32"/>
  <c r="BF137" i="32"/>
  <c r="BE137" i="32"/>
  <c r="T137" i="32"/>
  <c r="R137" i="32"/>
  <c r="P137" i="32"/>
  <c r="BK137" i="32"/>
  <c r="J137" i="32"/>
  <c r="BI135" i="32"/>
  <c r="BH135" i="32"/>
  <c r="BG135" i="32"/>
  <c r="BF135" i="32"/>
  <c r="BE135" i="32"/>
  <c r="T135" i="32"/>
  <c r="R135" i="32"/>
  <c r="P135" i="32"/>
  <c r="BK135" i="32"/>
  <c r="J135" i="32"/>
  <c r="BI133" i="32"/>
  <c r="BH133" i="32"/>
  <c r="BG133" i="32"/>
  <c r="BF133" i="32"/>
  <c r="BE133" i="32"/>
  <c r="T133" i="32"/>
  <c r="R133" i="32"/>
  <c r="P133" i="32"/>
  <c r="BK133" i="32"/>
  <c r="J133" i="32"/>
  <c r="BI131" i="32"/>
  <c r="BH131" i="32"/>
  <c r="BG131" i="32"/>
  <c r="BF131" i="32"/>
  <c r="BE131" i="32"/>
  <c r="T131" i="32"/>
  <c r="R131" i="32"/>
  <c r="P131" i="32"/>
  <c r="BK131" i="32"/>
  <c r="J131" i="32"/>
  <c r="BI129" i="32"/>
  <c r="BH129" i="32"/>
  <c r="BG129" i="32"/>
  <c r="BF129" i="32"/>
  <c r="BE129" i="32"/>
  <c r="T129" i="32"/>
  <c r="R129" i="32"/>
  <c r="P129" i="32"/>
  <c r="BK129" i="32"/>
  <c r="J129" i="32"/>
  <c r="BI127" i="32"/>
  <c r="BH127" i="32"/>
  <c r="BG127" i="32"/>
  <c r="BF127" i="32"/>
  <c r="BE127" i="32"/>
  <c r="T127" i="32"/>
  <c r="R127" i="32"/>
  <c r="P127" i="32"/>
  <c r="BK127" i="32"/>
  <c r="J127" i="32"/>
  <c r="BI125" i="32"/>
  <c r="BH125" i="32"/>
  <c r="BG125" i="32"/>
  <c r="BF125" i="32"/>
  <c r="BE125" i="32"/>
  <c r="T125" i="32"/>
  <c r="R125" i="32"/>
  <c r="P125" i="32"/>
  <c r="BK125" i="32"/>
  <c r="J125" i="32"/>
  <c r="BI123" i="32"/>
  <c r="BH123" i="32"/>
  <c r="BG123" i="32"/>
  <c r="BF123" i="32"/>
  <c r="BE123" i="32"/>
  <c r="T123" i="32"/>
  <c r="T122" i="32" s="1"/>
  <c r="R123" i="32"/>
  <c r="R122" i="32" s="1"/>
  <c r="P123" i="32"/>
  <c r="P122" i="32" s="1"/>
  <c r="BK123" i="32"/>
  <c r="BK122" i="32" s="1"/>
  <c r="J122" i="32" s="1"/>
  <c r="J61" i="32" s="1"/>
  <c r="J123" i="32"/>
  <c r="BI120" i="32"/>
  <c r="BH120" i="32"/>
  <c r="BG120" i="32"/>
  <c r="BF120" i="32"/>
  <c r="T120" i="32"/>
  <c r="R120" i="32"/>
  <c r="P120" i="32"/>
  <c r="BK120" i="32"/>
  <c r="J120" i="32"/>
  <c r="BE120" i="32" s="1"/>
  <c r="BI118" i="32"/>
  <c r="BH118" i="32"/>
  <c r="BG118" i="32"/>
  <c r="BF118" i="32"/>
  <c r="T118" i="32"/>
  <c r="R118" i="32"/>
  <c r="P118" i="32"/>
  <c r="BK118" i="32"/>
  <c r="J118" i="32"/>
  <c r="BE118" i="32" s="1"/>
  <c r="BI116" i="32"/>
  <c r="BH116" i="32"/>
  <c r="BG116" i="32"/>
  <c r="BF116" i="32"/>
  <c r="T116" i="32"/>
  <c r="T115" i="32" s="1"/>
  <c r="R116" i="32"/>
  <c r="R115" i="32" s="1"/>
  <c r="P116" i="32"/>
  <c r="P115" i="32" s="1"/>
  <c r="BK116" i="32"/>
  <c r="BK115" i="32" s="1"/>
  <c r="J115" i="32" s="1"/>
  <c r="J60" i="32" s="1"/>
  <c r="J116" i="32"/>
  <c r="BE116" i="32" s="1"/>
  <c r="BI113" i="32"/>
  <c r="BH113" i="32"/>
  <c r="BG113" i="32"/>
  <c r="BF113" i="32"/>
  <c r="BE113" i="32"/>
  <c r="T113" i="32"/>
  <c r="T112" i="32" s="1"/>
  <c r="R113" i="32"/>
  <c r="R112" i="32" s="1"/>
  <c r="P113" i="32"/>
  <c r="P112" i="32" s="1"/>
  <c r="BK113" i="32"/>
  <c r="BK112" i="32" s="1"/>
  <c r="J112" i="32" s="1"/>
  <c r="J59" i="32" s="1"/>
  <c r="J113" i="32"/>
  <c r="BI110" i="32"/>
  <c r="BH110" i="32"/>
  <c r="BG110" i="32"/>
  <c r="BF110" i="32"/>
  <c r="T110" i="32"/>
  <c r="R110" i="32"/>
  <c r="P110" i="32"/>
  <c r="BK110" i="32"/>
  <c r="J110" i="32"/>
  <c r="BE110" i="32" s="1"/>
  <c r="BI108" i="32"/>
  <c r="BH108" i="32"/>
  <c r="BG108" i="32"/>
  <c r="BF108" i="32"/>
  <c r="T108" i="32"/>
  <c r="R108" i="32"/>
  <c r="P108" i="32"/>
  <c r="BK108" i="32"/>
  <c r="J108" i="32"/>
  <c r="BE108" i="32" s="1"/>
  <c r="BI105" i="32"/>
  <c r="BH105" i="32"/>
  <c r="BG105" i="32"/>
  <c r="BF105" i="32"/>
  <c r="T105" i="32"/>
  <c r="R105" i="32"/>
  <c r="P105" i="32"/>
  <c r="BK105" i="32"/>
  <c r="J105" i="32"/>
  <c r="BE105" i="32" s="1"/>
  <c r="BI103" i="32"/>
  <c r="BH103" i="32"/>
  <c r="BG103" i="32"/>
  <c r="BF103" i="32"/>
  <c r="T103" i="32"/>
  <c r="R103" i="32"/>
  <c r="P103" i="32"/>
  <c r="BK103" i="32"/>
  <c r="J103" i="32"/>
  <c r="BE103" i="32" s="1"/>
  <c r="BI100" i="32"/>
  <c r="BH100" i="32"/>
  <c r="BG100" i="32"/>
  <c r="BF100" i="32"/>
  <c r="T100" i="32"/>
  <c r="R100" i="32"/>
  <c r="P100" i="32"/>
  <c r="BK100" i="32"/>
  <c r="J100" i="32"/>
  <c r="BE100" i="32" s="1"/>
  <c r="BI98" i="32"/>
  <c r="BH98" i="32"/>
  <c r="BG98" i="32"/>
  <c r="BF98" i="32"/>
  <c r="T98" i="32"/>
  <c r="R98" i="32"/>
  <c r="P98" i="32"/>
  <c r="BK98" i="32"/>
  <c r="J98" i="32"/>
  <c r="BE98" i="32" s="1"/>
  <c r="BI96" i="32"/>
  <c r="BH96" i="32"/>
  <c r="BG96" i="32"/>
  <c r="BF96" i="32"/>
  <c r="T96" i="32"/>
  <c r="R96" i="32"/>
  <c r="P96" i="32"/>
  <c r="BK96" i="32"/>
  <c r="J96" i="32"/>
  <c r="BE96" i="32" s="1"/>
  <c r="BI93" i="32"/>
  <c r="BH93" i="32"/>
  <c r="BG93" i="32"/>
  <c r="BF93" i="32"/>
  <c r="T93" i="32"/>
  <c r="R93" i="32"/>
  <c r="P93" i="32"/>
  <c r="BK93" i="32"/>
  <c r="J93" i="32"/>
  <c r="BE93" i="32" s="1"/>
  <c r="BI91" i="32"/>
  <c r="BH91" i="32"/>
  <c r="BG91" i="32"/>
  <c r="BF91" i="32"/>
  <c r="T91" i="32"/>
  <c r="R91" i="32"/>
  <c r="P91" i="32"/>
  <c r="BK91" i="32"/>
  <c r="J91" i="32"/>
  <c r="BE91" i="32" s="1"/>
  <c r="BI89" i="32"/>
  <c r="F34" i="32" s="1"/>
  <c r="BD82" i="1" s="1"/>
  <c r="BH89" i="32"/>
  <c r="F33" i="32" s="1"/>
  <c r="BC82" i="1" s="1"/>
  <c r="BG89" i="32"/>
  <c r="F32" i="32" s="1"/>
  <c r="BB82" i="1" s="1"/>
  <c r="BF89" i="32"/>
  <c r="F31" i="32" s="1"/>
  <c r="BA82" i="1" s="1"/>
  <c r="BE89" i="32"/>
  <c r="T89" i="32"/>
  <c r="T88" i="32" s="1"/>
  <c r="T87" i="32" s="1"/>
  <c r="T86" i="32" s="1"/>
  <c r="R89" i="32"/>
  <c r="R88" i="32" s="1"/>
  <c r="P89" i="32"/>
  <c r="P88" i="32" s="1"/>
  <c r="BK89" i="32"/>
  <c r="BK88" i="32" s="1"/>
  <c r="J89" i="32"/>
  <c r="F80" i="32"/>
  <c r="E78" i="32"/>
  <c r="F49" i="32"/>
  <c r="E47" i="32"/>
  <c r="J21" i="32"/>
  <c r="E21" i="32"/>
  <c r="J51" i="32" s="1"/>
  <c r="J20" i="32"/>
  <c r="J18" i="32"/>
  <c r="E18" i="32"/>
  <c r="F52" i="32" s="1"/>
  <c r="J17" i="32"/>
  <c r="J15" i="32"/>
  <c r="E15" i="32"/>
  <c r="F51" i="32" s="1"/>
  <c r="J14" i="32"/>
  <c r="J12" i="32"/>
  <c r="J80" i="32" s="1"/>
  <c r="E7" i="32"/>
  <c r="E45" i="32" s="1"/>
  <c r="AY81" i="1"/>
  <c r="AX81" i="1"/>
  <c r="BI158" i="31"/>
  <c r="BH158" i="31"/>
  <c r="BG158" i="31"/>
  <c r="BF158" i="31"/>
  <c r="BE158" i="31"/>
  <c r="T158" i="31"/>
  <c r="T157" i="31" s="1"/>
  <c r="R158" i="31"/>
  <c r="R157" i="31" s="1"/>
  <c r="P158" i="31"/>
  <c r="P157" i="31" s="1"/>
  <c r="BK158" i="31"/>
  <c r="BK157" i="31" s="1"/>
  <c r="J157" i="31" s="1"/>
  <c r="J66" i="31" s="1"/>
  <c r="J158" i="31"/>
  <c r="BI155" i="31"/>
  <c r="BH155" i="31"/>
  <c r="BG155" i="31"/>
  <c r="BF155" i="31"/>
  <c r="T155" i="31"/>
  <c r="T154" i="31" s="1"/>
  <c r="T153" i="31" s="1"/>
  <c r="R155" i="31"/>
  <c r="R154" i="31" s="1"/>
  <c r="P155" i="31"/>
  <c r="P154" i="31" s="1"/>
  <c r="P153" i="31" s="1"/>
  <c r="BK155" i="31"/>
  <c r="BK154" i="31" s="1"/>
  <c r="J155" i="31"/>
  <c r="BE155" i="31" s="1"/>
  <c r="BI151" i="31"/>
  <c r="BH151" i="31"/>
  <c r="BG151" i="31"/>
  <c r="BF151" i="31"/>
  <c r="T151" i="31"/>
  <c r="T150" i="31" s="1"/>
  <c r="R151" i="31"/>
  <c r="R150" i="31" s="1"/>
  <c r="P151" i="31"/>
  <c r="P150" i="31" s="1"/>
  <c r="BK151" i="31"/>
  <c r="BK150" i="31" s="1"/>
  <c r="J150" i="31" s="1"/>
  <c r="J63" i="31" s="1"/>
  <c r="J151" i="31"/>
  <c r="BE151" i="31" s="1"/>
  <c r="BI148" i="31"/>
  <c r="BH148" i="31"/>
  <c r="BG148" i="31"/>
  <c r="BF148" i="31"/>
  <c r="BE148" i="31"/>
  <c r="T148" i="31"/>
  <c r="R148" i="31"/>
  <c r="P148" i="31"/>
  <c r="BK148" i="31"/>
  <c r="J148" i="31"/>
  <c r="BI146" i="31"/>
  <c r="BH146" i="31"/>
  <c r="BG146" i="31"/>
  <c r="BF146" i="31"/>
  <c r="BE146" i="31"/>
  <c r="T146" i="31"/>
  <c r="R146" i="31"/>
  <c r="P146" i="31"/>
  <c r="BK146" i="31"/>
  <c r="J146" i="31"/>
  <c r="BI144" i="31"/>
  <c r="BH144" i="31"/>
  <c r="BG144" i="31"/>
  <c r="BF144" i="31"/>
  <c r="BE144" i="31"/>
  <c r="T144" i="31"/>
  <c r="T143" i="31" s="1"/>
  <c r="R144" i="31"/>
  <c r="R143" i="31" s="1"/>
  <c r="P144" i="31"/>
  <c r="P143" i="31" s="1"/>
  <c r="BK144" i="31"/>
  <c r="BK143" i="31" s="1"/>
  <c r="J143" i="31" s="1"/>
  <c r="J62" i="31" s="1"/>
  <c r="J144" i="31"/>
  <c r="BI141" i="31"/>
  <c r="BH141" i="31"/>
  <c r="BG141" i="31"/>
  <c r="BF141" i="31"/>
  <c r="T141" i="31"/>
  <c r="R141" i="31"/>
  <c r="P141" i="31"/>
  <c r="BK141" i="31"/>
  <c r="J141" i="31"/>
  <c r="BE141" i="31" s="1"/>
  <c r="BI139" i="31"/>
  <c r="BH139" i="31"/>
  <c r="BG139" i="31"/>
  <c r="BF139" i="31"/>
  <c r="T139" i="31"/>
  <c r="R139" i="31"/>
  <c r="P139" i="31"/>
  <c r="BK139" i="31"/>
  <c r="J139" i="31"/>
  <c r="BE139" i="31" s="1"/>
  <c r="BI137" i="31"/>
  <c r="BH137" i="31"/>
  <c r="BG137" i="31"/>
  <c r="BF137" i="31"/>
  <c r="T137" i="31"/>
  <c r="R137" i="31"/>
  <c r="P137" i="31"/>
  <c r="BK137" i="31"/>
  <c r="J137" i="31"/>
  <c r="BE137" i="31" s="1"/>
  <c r="BI135" i="31"/>
  <c r="BH135" i="31"/>
  <c r="BG135" i="31"/>
  <c r="BF135" i="31"/>
  <c r="BE135" i="31"/>
  <c r="T135" i="31"/>
  <c r="R135" i="31"/>
  <c r="P135" i="31"/>
  <c r="BK135" i="31"/>
  <c r="J135" i="31"/>
  <c r="BI133" i="31"/>
  <c r="BH133" i="31"/>
  <c r="BG133" i="31"/>
  <c r="BF133" i="31"/>
  <c r="T133" i="31"/>
  <c r="R133" i="31"/>
  <c r="P133" i="31"/>
  <c r="BK133" i="31"/>
  <c r="J133" i="31"/>
  <c r="BE133" i="31" s="1"/>
  <c r="BI131" i="31"/>
  <c r="BH131" i="31"/>
  <c r="BG131" i="31"/>
  <c r="BF131" i="31"/>
  <c r="BE131" i="31"/>
  <c r="T131" i="31"/>
  <c r="R131" i="31"/>
  <c r="P131" i="31"/>
  <c r="BK131" i="31"/>
  <c r="J131" i="31"/>
  <c r="BI129" i="31"/>
  <c r="BH129" i="31"/>
  <c r="BG129" i="31"/>
  <c r="BF129" i="31"/>
  <c r="BE129" i="31"/>
  <c r="T129" i="31"/>
  <c r="R129" i="31"/>
  <c r="P129" i="31"/>
  <c r="BK129" i="31"/>
  <c r="J129" i="31"/>
  <c r="BI127" i="31"/>
  <c r="BH127" i="31"/>
  <c r="BG127" i="31"/>
  <c r="BF127" i="31"/>
  <c r="BE127" i="31"/>
  <c r="T127" i="31"/>
  <c r="R127" i="31"/>
  <c r="P127" i="31"/>
  <c r="BK127" i="31"/>
  <c r="J127" i="31"/>
  <c r="BI125" i="31"/>
  <c r="BH125" i="31"/>
  <c r="BG125" i="31"/>
  <c r="BF125" i="31"/>
  <c r="BE125" i="31"/>
  <c r="T125" i="31"/>
  <c r="R125" i="31"/>
  <c r="P125" i="31"/>
  <c r="BK125" i="31"/>
  <c r="J125" i="31"/>
  <c r="BI123" i="31"/>
  <c r="BH123" i="31"/>
  <c r="BG123" i="31"/>
  <c r="BF123" i="31"/>
  <c r="BE123" i="31"/>
  <c r="T123" i="31"/>
  <c r="T122" i="31" s="1"/>
  <c r="R123" i="31"/>
  <c r="R122" i="31" s="1"/>
  <c r="P123" i="31"/>
  <c r="P122" i="31" s="1"/>
  <c r="BK123" i="31"/>
  <c r="BK122" i="31" s="1"/>
  <c r="J122" i="31" s="1"/>
  <c r="J61" i="31" s="1"/>
  <c r="J123" i="31"/>
  <c r="BI120" i="31"/>
  <c r="BH120" i="31"/>
  <c r="BG120" i="31"/>
  <c r="BF120" i="31"/>
  <c r="T120" i="31"/>
  <c r="R120" i="31"/>
  <c r="P120" i="31"/>
  <c r="BK120" i="31"/>
  <c r="J120" i="31"/>
  <c r="BE120" i="31" s="1"/>
  <c r="BI118" i="31"/>
  <c r="BH118" i="31"/>
  <c r="BG118" i="31"/>
  <c r="BF118" i="31"/>
  <c r="T118" i="31"/>
  <c r="R118" i="31"/>
  <c r="P118" i="31"/>
  <c r="BK118" i="31"/>
  <c r="J118" i="31"/>
  <c r="BE118" i="31" s="1"/>
  <c r="BI116" i="31"/>
  <c r="BH116" i="31"/>
  <c r="BG116" i="31"/>
  <c r="BF116" i="31"/>
  <c r="T116" i="31"/>
  <c r="T115" i="31" s="1"/>
  <c r="R116" i="31"/>
  <c r="R115" i="31" s="1"/>
  <c r="P116" i="31"/>
  <c r="P115" i="31" s="1"/>
  <c r="BK116" i="31"/>
  <c r="BK115" i="31" s="1"/>
  <c r="J115" i="31" s="1"/>
  <c r="J60" i="31" s="1"/>
  <c r="J116" i="31"/>
  <c r="BE116" i="31" s="1"/>
  <c r="BI113" i="31"/>
  <c r="BH113" i="31"/>
  <c r="BG113" i="31"/>
  <c r="BF113" i="31"/>
  <c r="BE113" i="31"/>
  <c r="T113" i="31"/>
  <c r="T112" i="31" s="1"/>
  <c r="R113" i="31"/>
  <c r="R112" i="31" s="1"/>
  <c r="P113" i="31"/>
  <c r="P112" i="31" s="1"/>
  <c r="BK113" i="31"/>
  <c r="BK112" i="31" s="1"/>
  <c r="J112" i="31" s="1"/>
  <c r="J59" i="31" s="1"/>
  <c r="J113" i="31"/>
  <c r="BI110" i="31"/>
  <c r="BH110" i="31"/>
  <c r="BG110" i="31"/>
  <c r="BF110" i="31"/>
  <c r="T110" i="31"/>
  <c r="R110" i="31"/>
  <c r="P110" i="31"/>
  <c r="BK110" i="31"/>
  <c r="J110" i="31"/>
  <c r="BE110" i="31" s="1"/>
  <c r="BI108" i="31"/>
  <c r="BH108" i="31"/>
  <c r="BG108" i="31"/>
  <c r="BF108" i="31"/>
  <c r="T108" i="31"/>
  <c r="R108" i="31"/>
  <c r="P108" i="31"/>
  <c r="BK108" i="31"/>
  <c r="J108" i="31"/>
  <c r="BE108" i="31" s="1"/>
  <c r="BI105" i="31"/>
  <c r="BH105" i="31"/>
  <c r="BG105" i="31"/>
  <c r="BF105" i="31"/>
  <c r="T105" i="31"/>
  <c r="R105" i="31"/>
  <c r="P105" i="31"/>
  <c r="BK105" i="31"/>
  <c r="J105" i="31"/>
  <c r="BE105" i="31" s="1"/>
  <c r="BI103" i="31"/>
  <c r="BH103" i="31"/>
  <c r="BG103" i="31"/>
  <c r="BF103" i="31"/>
  <c r="BE103" i="31"/>
  <c r="T103" i="31"/>
  <c r="R103" i="31"/>
  <c r="P103" i="31"/>
  <c r="BK103" i="31"/>
  <c r="J103" i="31"/>
  <c r="BI100" i="31"/>
  <c r="BH100" i="31"/>
  <c r="BG100" i="31"/>
  <c r="BF100" i="31"/>
  <c r="BE100" i="31"/>
  <c r="T100" i="31"/>
  <c r="R100" i="31"/>
  <c r="P100" i="31"/>
  <c r="BK100" i="31"/>
  <c r="J100" i="31"/>
  <c r="BI98" i="31"/>
  <c r="BH98" i="31"/>
  <c r="BG98" i="31"/>
  <c r="BF98" i="31"/>
  <c r="BE98" i="31"/>
  <c r="T98" i="31"/>
  <c r="R98" i="31"/>
  <c r="P98" i="31"/>
  <c r="BK98" i="31"/>
  <c r="J98" i="31"/>
  <c r="BI96" i="31"/>
  <c r="BH96" i="31"/>
  <c r="BG96" i="31"/>
  <c r="BF96" i="31"/>
  <c r="BE96" i="31"/>
  <c r="T96" i="31"/>
  <c r="R96" i="31"/>
  <c r="P96" i="31"/>
  <c r="BK96" i="31"/>
  <c r="J96" i="31"/>
  <c r="BI93" i="31"/>
  <c r="BH93" i="31"/>
  <c r="BG93" i="31"/>
  <c r="BF93" i="31"/>
  <c r="BE93" i="31"/>
  <c r="T93" i="31"/>
  <c r="R93" i="31"/>
  <c r="P93" i="31"/>
  <c r="BK93" i="31"/>
  <c r="J93" i="31"/>
  <c r="BI91" i="31"/>
  <c r="BH91" i="31"/>
  <c r="BG91" i="31"/>
  <c r="BF91" i="31"/>
  <c r="BE91" i="31"/>
  <c r="T91" i="31"/>
  <c r="R91" i="31"/>
  <c r="P91" i="31"/>
  <c r="BK91" i="31"/>
  <c r="J91" i="31"/>
  <c r="BI89" i="31"/>
  <c r="F34" i="31" s="1"/>
  <c r="BD81" i="1" s="1"/>
  <c r="BH89" i="31"/>
  <c r="F33" i="31" s="1"/>
  <c r="BC81" i="1" s="1"/>
  <c r="BG89" i="31"/>
  <c r="F32" i="31" s="1"/>
  <c r="BB81" i="1" s="1"/>
  <c r="BF89" i="31"/>
  <c r="J31" i="31" s="1"/>
  <c r="AW81" i="1" s="1"/>
  <c r="BE89" i="31"/>
  <c r="J30" i="31" s="1"/>
  <c r="AV81" i="1" s="1"/>
  <c r="T89" i="31"/>
  <c r="T88" i="31" s="1"/>
  <c r="R89" i="31"/>
  <c r="R88" i="31" s="1"/>
  <c r="P89" i="31"/>
  <c r="P88" i="31" s="1"/>
  <c r="BK89" i="31"/>
  <c r="BK88" i="31" s="1"/>
  <c r="J89" i="31"/>
  <c r="F83" i="31"/>
  <c r="F80" i="31"/>
  <c r="E78" i="31"/>
  <c r="F49" i="31"/>
  <c r="E47" i="31"/>
  <c r="J21" i="31"/>
  <c r="E21" i="31"/>
  <c r="J51" i="31" s="1"/>
  <c r="J20" i="31"/>
  <c r="J18" i="31"/>
  <c r="E18" i="31"/>
  <c r="F52" i="31" s="1"/>
  <c r="J17" i="31"/>
  <c r="J15" i="31"/>
  <c r="E15" i="31"/>
  <c r="F51" i="31" s="1"/>
  <c r="J14" i="31"/>
  <c r="J12" i="31"/>
  <c r="J49" i="31" s="1"/>
  <c r="E7" i="31"/>
  <c r="E45" i="31" s="1"/>
  <c r="AY80" i="1"/>
  <c r="AX80" i="1"/>
  <c r="BI171" i="30"/>
  <c r="BH171" i="30"/>
  <c r="BG171" i="30"/>
  <c r="BF171" i="30"/>
  <c r="T171" i="30"/>
  <c r="T170" i="30" s="1"/>
  <c r="R171" i="30"/>
  <c r="R170" i="30" s="1"/>
  <c r="P171" i="30"/>
  <c r="P170" i="30" s="1"/>
  <c r="BK171" i="30"/>
  <c r="BK170" i="30" s="1"/>
  <c r="J170" i="30" s="1"/>
  <c r="J66" i="30" s="1"/>
  <c r="J171" i="30"/>
  <c r="BE171" i="30" s="1"/>
  <c r="BI168" i="30"/>
  <c r="BH168" i="30"/>
  <c r="BG168" i="30"/>
  <c r="BF168" i="30"/>
  <c r="BE168" i="30"/>
  <c r="T168" i="30"/>
  <c r="T167" i="30" s="1"/>
  <c r="R168" i="30"/>
  <c r="R167" i="30" s="1"/>
  <c r="R166" i="30" s="1"/>
  <c r="P168" i="30"/>
  <c r="P167" i="30" s="1"/>
  <c r="P166" i="30" s="1"/>
  <c r="BK168" i="30"/>
  <c r="BK167" i="30" s="1"/>
  <c r="J168" i="30"/>
  <c r="BI164" i="30"/>
  <c r="BH164" i="30"/>
  <c r="BG164" i="30"/>
  <c r="BF164" i="30"/>
  <c r="BE164" i="30"/>
  <c r="T164" i="30"/>
  <c r="T163" i="30" s="1"/>
  <c r="R164" i="30"/>
  <c r="R163" i="30" s="1"/>
  <c r="P164" i="30"/>
  <c r="P163" i="30" s="1"/>
  <c r="BK164" i="30"/>
  <c r="BK163" i="30" s="1"/>
  <c r="J163" i="30" s="1"/>
  <c r="J63" i="30" s="1"/>
  <c r="J164" i="30"/>
  <c r="BI161" i="30"/>
  <c r="BH161" i="30"/>
  <c r="BG161" i="30"/>
  <c r="BF161" i="30"/>
  <c r="T161" i="30"/>
  <c r="R161" i="30"/>
  <c r="P161" i="30"/>
  <c r="BK161" i="30"/>
  <c r="J161" i="30"/>
  <c r="BE161" i="30" s="1"/>
  <c r="BI159" i="30"/>
  <c r="BH159" i="30"/>
  <c r="BG159" i="30"/>
  <c r="BF159" i="30"/>
  <c r="T159" i="30"/>
  <c r="R159" i="30"/>
  <c r="P159" i="30"/>
  <c r="BK159" i="30"/>
  <c r="J159" i="30"/>
  <c r="BE159" i="30" s="1"/>
  <c r="BI157" i="30"/>
  <c r="BH157" i="30"/>
  <c r="BG157" i="30"/>
  <c r="BF157" i="30"/>
  <c r="T157" i="30"/>
  <c r="T156" i="30" s="1"/>
  <c r="R157" i="30"/>
  <c r="R156" i="30" s="1"/>
  <c r="P157" i="30"/>
  <c r="P156" i="30" s="1"/>
  <c r="BK157" i="30"/>
  <c r="BK156" i="30" s="1"/>
  <c r="J156" i="30" s="1"/>
  <c r="J62" i="30" s="1"/>
  <c r="J157" i="30"/>
  <c r="BE157" i="30" s="1"/>
  <c r="BI154" i="30"/>
  <c r="BH154" i="30"/>
  <c r="BG154" i="30"/>
  <c r="BF154" i="30"/>
  <c r="BE154" i="30"/>
  <c r="T154" i="30"/>
  <c r="R154" i="30"/>
  <c r="P154" i="30"/>
  <c r="BK154" i="30"/>
  <c r="J154" i="30"/>
  <c r="BI152" i="30"/>
  <c r="BH152" i="30"/>
  <c r="BG152" i="30"/>
  <c r="BF152" i="30"/>
  <c r="BE152" i="30"/>
  <c r="T152" i="30"/>
  <c r="R152" i="30"/>
  <c r="P152" i="30"/>
  <c r="BK152" i="30"/>
  <c r="J152" i="30"/>
  <c r="BI150" i="30"/>
  <c r="BH150" i="30"/>
  <c r="BG150" i="30"/>
  <c r="BF150" i="30"/>
  <c r="BE150" i="30"/>
  <c r="T150" i="30"/>
  <c r="R150" i="30"/>
  <c r="P150" i="30"/>
  <c r="BK150" i="30"/>
  <c r="J150" i="30"/>
  <c r="BI148" i="30"/>
  <c r="BH148" i="30"/>
  <c r="BG148" i="30"/>
  <c r="BF148" i="30"/>
  <c r="BE148" i="30"/>
  <c r="T148" i="30"/>
  <c r="R148" i="30"/>
  <c r="P148" i="30"/>
  <c r="BK148" i="30"/>
  <c r="J148" i="30"/>
  <c r="BI146" i="30"/>
  <c r="BH146" i="30"/>
  <c r="BG146" i="30"/>
  <c r="BF146" i="30"/>
  <c r="BE146" i="30"/>
  <c r="T146" i="30"/>
  <c r="R146" i="30"/>
  <c r="P146" i="30"/>
  <c r="BK146" i="30"/>
  <c r="J146" i="30"/>
  <c r="BI144" i="30"/>
  <c r="BH144" i="30"/>
  <c r="BG144" i="30"/>
  <c r="BF144" i="30"/>
  <c r="BE144" i="30"/>
  <c r="T144" i="30"/>
  <c r="R144" i="30"/>
  <c r="P144" i="30"/>
  <c r="BK144" i="30"/>
  <c r="J144" i="30"/>
  <c r="BI142" i="30"/>
  <c r="BH142" i="30"/>
  <c r="BG142" i="30"/>
  <c r="BF142" i="30"/>
  <c r="BE142" i="30"/>
  <c r="T142" i="30"/>
  <c r="R142" i="30"/>
  <c r="P142" i="30"/>
  <c r="BK142" i="30"/>
  <c r="J142" i="30"/>
  <c r="BI140" i="30"/>
  <c r="BH140" i="30"/>
  <c r="BG140" i="30"/>
  <c r="BF140" i="30"/>
  <c r="BE140" i="30"/>
  <c r="T140" i="30"/>
  <c r="R140" i="30"/>
  <c r="P140" i="30"/>
  <c r="BK140" i="30"/>
  <c r="J140" i="30"/>
  <c r="BI138" i="30"/>
  <c r="BH138" i="30"/>
  <c r="BG138" i="30"/>
  <c r="BF138" i="30"/>
  <c r="BE138" i="30"/>
  <c r="T138" i="30"/>
  <c r="R138" i="30"/>
  <c r="P138" i="30"/>
  <c r="BK138" i="30"/>
  <c r="J138" i="30"/>
  <c r="BI136" i="30"/>
  <c r="BH136" i="30"/>
  <c r="BG136" i="30"/>
  <c r="BF136" i="30"/>
  <c r="BE136" i="30"/>
  <c r="T136" i="30"/>
  <c r="T135" i="30" s="1"/>
  <c r="R136" i="30"/>
  <c r="R135" i="30" s="1"/>
  <c r="P136" i="30"/>
  <c r="P135" i="30" s="1"/>
  <c r="BK136" i="30"/>
  <c r="BK135" i="30" s="1"/>
  <c r="J135" i="30" s="1"/>
  <c r="J61" i="30" s="1"/>
  <c r="J136" i="30"/>
  <c r="BI133" i="30"/>
  <c r="BH133" i="30"/>
  <c r="BG133" i="30"/>
  <c r="BF133" i="30"/>
  <c r="T133" i="30"/>
  <c r="R133" i="30"/>
  <c r="P133" i="30"/>
  <c r="BK133" i="30"/>
  <c r="J133" i="30"/>
  <c r="BE133" i="30" s="1"/>
  <c r="BI131" i="30"/>
  <c r="BH131" i="30"/>
  <c r="BG131" i="30"/>
  <c r="BF131" i="30"/>
  <c r="T131" i="30"/>
  <c r="R131" i="30"/>
  <c r="P131" i="30"/>
  <c r="BK131" i="30"/>
  <c r="J131" i="30"/>
  <c r="BE131" i="30" s="1"/>
  <c r="BI129" i="30"/>
  <c r="BH129" i="30"/>
  <c r="BG129" i="30"/>
  <c r="BF129" i="30"/>
  <c r="T129" i="30"/>
  <c r="R129" i="30"/>
  <c r="P129" i="30"/>
  <c r="BK129" i="30"/>
  <c r="J129" i="30"/>
  <c r="BE129" i="30" s="1"/>
  <c r="BI127" i="30"/>
  <c r="BH127" i="30"/>
  <c r="BG127" i="30"/>
  <c r="BF127" i="30"/>
  <c r="T127" i="30"/>
  <c r="R127" i="30"/>
  <c r="P127" i="30"/>
  <c r="BK127" i="30"/>
  <c r="J127" i="30"/>
  <c r="BE127" i="30" s="1"/>
  <c r="BI125" i="30"/>
  <c r="BH125" i="30"/>
  <c r="BG125" i="30"/>
  <c r="BF125" i="30"/>
  <c r="T125" i="30"/>
  <c r="R125" i="30"/>
  <c r="P125" i="30"/>
  <c r="BK125" i="30"/>
  <c r="J125" i="30"/>
  <c r="BE125" i="30" s="1"/>
  <c r="BI123" i="30"/>
  <c r="BH123" i="30"/>
  <c r="BG123" i="30"/>
  <c r="BF123" i="30"/>
  <c r="T123" i="30"/>
  <c r="R123" i="30"/>
  <c r="P123" i="30"/>
  <c r="BK123" i="30"/>
  <c r="J123" i="30"/>
  <c r="BE123" i="30" s="1"/>
  <c r="BI121" i="30"/>
  <c r="BH121" i="30"/>
  <c r="BG121" i="30"/>
  <c r="BF121" i="30"/>
  <c r="T121" i="30"/>
  <c r="R121" i="30"/>
  <c r="P121" i="30"/>
  <c r="BK121" i="30"/>
  <c r="J121" i="30"/>
  <c r="BE121" i="30" s="1"/>
  <c r="BI119" i="30"/>
  <c r="BH119" i="30"/>
  <c r="BG119" i="30"/>
  <c r="BF119" i="30"/>
  <c r="T119" i="30"/>
  <c r="R119" i="30"/>
  <c r="P119" i="30"/>
  <c r="BK119" i="30"/>
  <c r="J119" i="30"/>
  <c r="BE119" i="30" s="1"/>
  <c r="BI116" i="30"/>
  <c r="BH116" i="30"/>
  <c r="BG116" i="30"/>
  <c r="BF116" i="30"/>
  <c r="BE116" i="30"/>
  <c r="T116" i="30"/>
  <c r="R116" i="30"/>
  <c r="P116" i="30"/>
  <c r="BK116" i="30"/>
  <c r="BK115" i="30" s="1"/>
  <c r="J115" i="30" s="1"/>
  <c r="J60" i="30" s="1"/>
  <c r="J116" i="30"/>
  <c r="BI113" i="30"/>
  <c r="BH113" i="30"/>
  <c r="BG113" i="30"/>
  <c r="BF113" i="30"/>
  <c r="T113" i="30"/>
  <c r="T112" i="30" s="1"/>
  <c r="R113" i="30"/>
  <c r="R112" i="30" s="1"/>
  <c r="P113" i="30"/>
  <c r="P112" i="30" s="1"/>
  <c r="BK113" i="30"/>
  <c r="BK112" i="30" s="1"/>
  <c r="J112" i="30" s="1"/>
  <c r="J59" i="30" s="1"/>
  <c r="J113" i="30"/>
  <c r="BE113" i="30" s="1"/>
  <c r="BI110" i="30"/>
  <c r="BH110" i="30"/>
  <c r="BG110" i="30"/>
  <c r="BF110" i="30"/>
  <c r="BE110" i="30"/>
  <c r="T110" i="30"/>
  <c r="R110" i="30"/>
  <c r="P110" i="30"/>
  <c r="BK110" i="30"/>
  <c r="J110" i="30"/>
  <c r="BI108" i="30"/>
  <c r="BH108" i="30"/>
  <c r="BG108" i="30"/>
  <c r="BF108" i="30"/>
  <c r="BE108" i="30"/>
  <c r="T108" i="30"/>
  <c r="R108" i="30"/>
  <c r="P108" i="30"/>
  <c r="BK108" i="30"/>
  <c r="J108" i="30"/>
  <c r="BI105" i="30"/>
  <c r="BH105" i="30"/>
  <c r="BG105" i="30"/>
  <c r="BF105" i="30"/>
  <c r="BE105" i="30"/>
  <c r="T105" i="30"/>
  <c r="R105" i="30"/>
  <c r="P105" i="30"/>
  <c r="BK105" i="30"/>
  <c r="J105" i="30"/>
  <c r="BI103" i="30"/>
  <c r="BH103" i="30"/>
  <c r="BG103" i="30"/>
  <c r="BF103" i="30"/>
  <c r="BE103" i="30"/>
  <c r="T103" i="30"/>
  <c r="R103" i="30"/>
  <c r="P103" i="30"/>
  <c r="BK103" i="30"/>
  <c r="J103" i="30"/>
  <c r="BI100" i="30"/>
  <c r="BH100" i="30"/>
  <c r="BG100" i="30"/>
  <c r="BF100" i="30"/>
  <c r="BE100" i="30"/>
  <c r="T100" i="30"/>
  <c r="R100" i="30"/>
  <c r="P100" i="30"/>
  <c r="BK100" i="30"/>
  <c r="J100" i="30"/>
  <c r="BI98" i="30"/>
  <c r="BH98" i="30"/>
  <c r="BG98" i="30"/>
  <c r="BF98" i="30"/>
  <c r="BE98" i="30"/>
  <c r="T98" i="30"/>
  <c r="R98" i="30"/>
  <c r="P98" i="30"/>
  <c r="BK98" i="30"/>
  <c r="J98" i="30"/>
  <c r="BI96" i="30"/>
  <c r="BH96" i="30"/>
  <c r="BG96" i="30"/>
  <c r="BF96" i="30"/>
  <c r="BE96" i="30"/>
  <c r="T96" i="30"/>
  <c r="R96" i="30"/>
  <c r="P96" i="30"/>
  <c r="BK96" i="30"/>
  <c r="J96" i="30"/>
  <c r="BI93" i="30"/>
  <c r="BH93" i="30"/>
  <c r="BG93" i="30"/>
  <c r="BF93" i="30"/>
  <c r="BE93" i="30"/>
  <c r="T93" i="30"/>
  <c r="R93" i="30"/>
  <c r="P93" i="30"/>
  <c r="BK93" i="30"/>
  <c r="J93" i="30"/>
  <c r="BI91" i="30"/>
  <c r="BH91" i="30"/>
  <c r="BG91" i="30"/>
  <c r="BF91" i="30"/>
  <c r="BE91" i="30"/>
  <c r="T91" i="30"/>
  <c r="R91" i="30"/>
  <c r="P91" i="30"/>
  <c r="BK91" i="30"/>
  <c r="J91" i="30"/>
  <c r="BI89" i="30"/>
  <c r="BH89" i="30"/>
  <c r="BG89" i="30"/>
  <c r="BF89" i="30"/>
  <c r="BE89" i="30"/>
  <c r="T89" i="30"/>
  <c r="R89" i="30"/>
  <c r="P89" i="30"/>
  <c r="P88" i="30" s="1"/>
  <c r="BK89" i="30"/>
  <c r="BK88" i="30" s="1"/>
  <c r="J89" i="30"/>
  <c r="F83" i="30"/>
  <c r="F80" i="30"/>
  <c r="E78" i="30"/>
  <c r="E76" i="30"/>
  <c r="F49" i="30"/>
  <c r="E47" i="30"/>
  <c r="J21" i="30"/>
  <c r="E21" i="30"/>
  <c r="J82" i="30" s="1"/>
  <c r="J20" i="30"/>
  <c r="J18" i="30"/>
  <c r="E18" i="30"/>
  <c r="F52" i="30" s="1"/>
  <c r="J17" i="30"/>
  <c r="J15" i="30"/>
  <c r="E15" i="30"/>
  <c r="J14" i="30"/>
  <c r="J12" i="30"/>
  <c r="E7" i="30"/>
  <c r="E45" i="30" s="1"/>
  <c r="T177" i="29"/>
  <c r="T173" i="29" s="1"/>
  <c r="BK177" i="29"/>
  <c r="J177" i="29" s="1"/>
  <c r="J66" i="29" s="1"/>
  <c r="T174" i="29"/>
  <c r="J174" i="29"/>
  <c r="P173" i="29"/>
  <c r="BK173" i="29"/>
  <c r="J173" i="29" s="1"/>
  <c r="J64" i="29" s="1"/>
  <c r="T163" i="29"/>
  <c r="BK163" i="29"/>
  <c r="J163" i="29" s="1"/>
  <c r="J62" i="29" s="1"/>
  <c r="P112" i="29"/>
  <c r="AY79" i="1"/>
  <c r="AX79" i="1"/>
  <c r="BI178" i="29"/>
  <c r="BH178" i="29"/>
  <c r="BG178" i="29"/>
  <c r="BF178" i="29"/>
  <c r="T178" i="29"/>
  <c r="R178" i="29"/>
  <c r="R177" i="29" s="1"/>
  <c r="P178" i="29"/>
  <c r="P177" i="29" s="1"/>
  <c r="BK178" i="29"/>
  <c r="J178" i="29"/>
  <c r="BE178" i="29" s="1"/>
  <c r="BI175" i="29"/>
  <c r="BH175" i="29"/>
  <c r="BG175" i="29"/>
  <c r="BF175" i="29"/>
  <c r="BE175" i="29"/>
  <c r="T175" i="29"/>
  <c r="R175" i="29"/>
  <c r="R174" i="29" s="1"/>
  <c r="R173" i="29" s="1"/>
  <c r="P175" i="29"/>
  <c r="P174" i="29" s="1"/>
  <c r="BK175" i="29"/>
  <c r="BK174" i="29" s="1"/>
  <c r="J175" i="29"/>
  <c r="J65" i="29"/>
  <c r="BI171" i="29"/>
  <c r="BH171" i="29"/>
  <c r="BG171" i="29"/>
  <c r="BF171" i="29"/>
  <c r="BE171" i="29"/>
  <c r="T171" i="29"/>
  <c r="T170" i="29" s="1"/>
  <c r="R171" i="29"/>
  <c r="R170" i="29" s="1"/>
  <c r="P171" i="29"/>
  <c r="P170" i="29" s="1"/>
  <c r="BK171" i="29"/>
  <c r="BK170" i="29" s="1"/>
  <c r="J170" i="29" s="1"/>
  <c r="J171" i="29"/>
  <c r="J63" i="29"/>
  <c r="BI168" i="29"/>
  <c r="BH168" i="29"/>
  <c r="BG168" i="29"/>
  <c r="BF168" i="29"/>
  <c r="T168" i="29"/>
  <c r="R168" i="29"/>
  <c r="P168" i="29"/>
  <c r="BK168" i="29"/>
  <c r="J168" i="29"/>
  <c r="BE168" i="29" s="1"/>
  <c r="BI166" i="29"/>
  <c r="BH166" i="29"/>
  <c r="BG166" i="29"/>
  <c r="BF166" i="29"/>
  <c r="T166" i="29"/>
  <c r="R166" i="29"/>
  <c r="R163" i="29" s="1"/>
  <c r="P166" i="29"/>
  <c r="BK166" i="29"/>
  <c r="J166" i="29"/>
  <c r="BE166" i="29" s="1"/>
  <c r="BI164" i="29"/>
  <c r="BH164" i="29"/>
  <c r="BG164" i="29"/>
  <c r="BF164" i="29"/>
  <c r="T164" i="29"/>
  <c r="R164" i="29"/>
  <c r="P164" i="29"/>
  <c r="BK164" i="29"/>
  <c r="J164" i="29"/>
  <c r="BE164" i="29" s="1"/>
  <c r="BI161" i="29"/>
  <c r="BH161" i="29"/>
  <c r="BG161" i="29"/>
  <c r="BF161" i="29"/>
  <c r="BE161" i="29"/>
  <c r="T161" i="29"/>
  <c r="R161" i="29"/>
  <c r="P161" i="29"/>
  <c r="BK161" i="29"/>
  <c r="J161" i="29"/>
  <c r="BI159" i="29"/>
  <c r="BH159" i="29"/>
  <c r="BG159" i="29"/>
  <c r="BF159" i="29"/>
  <c r="BE159" i="29"/>
  <c r="T159" i="29"/>
  <c r="R159" i="29"/>
  <c r="P159" i="29"/>
  <c r="BK159" i="29"/>
  <c r="J159" i="29"/>
  <c r="BI157" i="29"/>
  <c r="BH157" i="29"/>
  <c r="BG157" i="29"/>
  <c r="BF157" i="29"/>
  <c r="BE157" i="29"/>
  <c r="T157" i="29"/>
  <c r="R157" i="29"/>
  <c r="P157" i="29"/>
  <c r="BK157" i="29"/>
  <c r="J157" i="29"/>
  <c r="BI155" i="29"/>
  <c r="BH155" i="29"/>
  <c r="BG155" i="29"/>
  <c r="BF155" i="29"/>
  <c r="BE155" i="29"/>
  <c r="T155" i="29"/>
  <c r="R155" i="29"/>
  <c r="P155" i="29"/>
  <c r="BK155" i="29"/>
  <c r="J155" i="29"/>
  <c r="BI153" i="29"/>
  <c r="BH153" i="29"/>
  <c r="BG153" i="29"/>
  <c r="BF153" i="29"/>
  <c r="BE153" i="29"/>
  <c r="T153" i="29"/>
  <c r="R153" i="29"/>
  <c r="P153" i="29"/>
  <c r="BK153" i="29"/>
  <c r="J153" i="29"/>
  <c r="BI151" i="29"/>
  <c r="BH151" i="29"/>
  <c r="BG151" i="29"/>
  <c r="BF151" i="29"/>
  <c r="BE151" i="29"/>
  <c r="T151" i="29"/>
  <c r="R151" i="29"/>
  <c r="P151" i="29"/>
  <c r="BK151" i="29"/>
  <c r="J151" i="29"/>
  <c r="BI149" i="29"/>
  <c r="BH149" i="29"/>
  <c r="BG149" i="29"/>
  <c r="BF149" i="29"/>
  <c r="BE149" i="29"/>
  <c r="T149" i="29"/>
  <c r="R149" i="29"/>
  <c r="P149" i="29"/>
  <c r="BK149" i="29"/>
  <c r="J149" i="29"/>
  <c r="BI147" i="29"/>
  <c r="BH147" i="29"/>
  <c r="BG147" i="29"/>
  <c r="BF147" i="29"/>
  <c r="BE147" i="29"/>
  <c r="T147" i="29"/>
  <c r="R147" i="29"/>
  <c r="P147" i="29"/>
  <c r="BK147" i="29"/>
  <c r="J147" i="29"/>
  <c r="BI145" i="29"/>
  <c r="BH145" i="29"/>
  <c r="BG145" i="29"/>
  <c r="BF145" i="29"/>
  <c r="BE145" i="29"/>
  <c r="T145" i="29"/>
  <c r="T142" i="29" s="1"/>
  <c r="R145" i="29"/>
  <c r="P145" i="29"/>
  <c r="BK145" i="29"/>
  <c r="J145" i="29"/>
  <c r="BI143" i="29"/>
  <c r="BH143" i="29"/>
  <c r="BG143" i="29"/>
  <c r="BF143" i="29"/>
  <c r="BE143" i="29"/>
  <c r="T143" i="29"/>
  <c r="R143" i="29"/>
  <c r="R142" i="29" s="1"/>
  <c r="P143" i="29"/>
  <c r="P142" i="29" s="1"/>
  <c r="BK143" i="29"/>
  <c r="J143" i="29"/>
  <c r="BI140" i="29"/>
  <c r="BH140" i="29"/>
  <c r="BG140" i="29"/>
  <c r="BF140" i="29"/>
  <c r="T140" i="29"/>
  <c r="R140" i="29"/>
  <c r="P140" i="29"/>
  <c r="BK140" i="29"/>
  <c r="J140" i="29"/>
  <c r="BE140" i="29" s="1"/>
  <c r="BI138" i="29"/>
  <c r="BH138" i="29"/>
  <c r="BG138" i="29"/>
  <c r="BF138" i="29"/>
  <c r="T138" i="29"/>
  <c r="R138" i="29"/>
  <c r="P138" i="29"/>
  <c r="BK138" i="29"/>
  <c r="J138" i="29"/>
  <c r="BE138" i="29" s="1"/>
  <c r="BI136" i="29"/>
  <c r="BH136" i="29"/>
  <c r="BG136" i="29"/>
  <c r="BF136" i="29"/>
  <c r="T136" i="29"/>
  <c r="R136" i="29"/>
  <c r="P136" i="29"/>
  <c r="BK136" i="29"/>
  <c r="J136" i="29"/>
  <c r="BE136" i="29" s="1"/>
  <c r="BI134" i="29"/>
  <c r="BH134" i="29"/>
  <c r="BG134" i="29"/>
  <c r="BF134" i="29"/>
  <c r="T134" i="29"/>
  <c r="R134" i="29"/>
  <c r="P134" i="29"/>
  <c r="BK134" i="29"/>
  <c r="J134" i="29"/>
  <c r="BE134" i="29" s="1"/>
  <c r="BI132" i="29"/>
  <c r="BH132" i="29"/>
  <c r="BG132" i="29"/>
  <c r="BF132" i="29"/>
  <c r="T132" i="29"/>
  <c r="R132" i="29"/>
  <c r="P132" i="29"/>
  <c r="BK132" i="29"/>
  <c r="J132" i="29"/>
  <c r="BE132" i="29" s="1"/>
  <c r="BI130" i="29"/>
  <c r="BH130" i="29"/>
  <c r="BG130" i="29"/>
  <c r="BF130" i="29"/>
  <c r="T130" i="29"/>
  <c r="R130" i="29"/>
  <c r="P130" i="29"/>
  <c r="BK130" i="29"/>
  <c r="J130" i="29"/>
  <c r="BE130" i="29" s="1"/>
  <c r="BI128" i="29"/>
  <c r="BH128" i="29"/>
  <c r="BG128" i="29"/>
  <c r="BF128" i="29"/>
  <c r="T128" i="29"/>
  <c r="R128" i="29"/>
  <c r="P128" i="29"/>
  <c r="BK128" i="29"/>
  <c r="J128" i="29"/>
  <c r="BE128" i="29" s="1"/>
  <c r="BI126" i="29"/>
  <c r="BH126" i="29"/>
  <c r="BG126" i="29"/>
  <c r="BF126" i="29"/>
  <c r="T126" i="29"/>
  <c r="R126" i="29"/>
  <c r="P126" i="29"/>
  <c r="BK126" i="29"/>
  <c r="J126" i="29"/>
  <c r="BE126" i="29" s="1"/>
  <c r="BI124" i="29"/>
  <c r="BH124" i="29"/>
  <c r="BG124" i="29"/>
  <c r="BF124" i="29"/>
  <c r="T124" i="29"/>
  <c r="R124" i="29"/>
  <c r="P124" i="29"/>
  <c r="BK124" i="29"/>
  <c r="J124" i="29"/>
  <c r="BE124" i="29" s="1"/>
  <c r="BI121" i="29"/>
  <c r="BH121" i="29"/>
  <c r="BG121" i="29"/>
  <c r="BF121" i="29"/>
  <c r="T121" i="29"/>
  <c r="R121" i="29"/>
  <c r="P121" i="29"/>
  <c r="P115" i="29" s="1"/>
  <c r="BK121" i="29"/>
  <c r="J121" i="29"/>
  <c r="BE121" i="29" s="1"/>
  <c r="BI116" i="29"/>
  <c r="BH116" i="29"/>
  <c r="BG116" i="29"/>
  <c r="BF116" i="29"/>
  <c r="BE116" i="29"/>
  <c r="T116" i="29"/>
  <c r="T115" i="29" s="1"/>
  <c r="R116" i="29"/>
  <c r="P116" i="29"/>
  <c r="BK116" i="29"/>
  <c r="BK115" i="29" s="1"/>
  <c r="J115" i="29" s="1"/>
  <c r="J60" i="29" s="1"/>
  <c r="J116" i="29"/>
  <c r="BI113" i="29"/>
  <c r="BH113" i="29"/>
  <c r="BG113" i="29"/>
  <c r="BF113" i="29"/>
  <c r="BE113" i="29"/>
  <c r="T113" i="29"/>
  <c r="T112" i="29" s="1"/>
  <c r="R113" i="29"/>
  <c r="R112" i="29" s="1"/>
  <c r="P113" i="29"/>
  <c r="BK113" i="29"/>
  <c r="BK112" i="29" s="1"/>
  <c r="J112" i="29" s="1"/>
  <c r="J113" i="29"/>
  <c r="J59" i="29"/>
  <c r="BI110" i="29"/>
  <c r="BH110" i="29"/>
  <c r="BG110" i="29"/>
  <c r="BF110" i="29"/>
  <c r="T110" i="29"/>
  <c r="R110" i="29"/>
  <c r="P110" i="29"/>
  <c r="BK110" i="29"/>
  <c r="J110" i="29"/>
  <c r="BE110" i="29" s="1"/>
  <c r="BI108" i="29"/>
  <c r="BH108" i="29"/>
  <c r="BG108" i="29"/>
  <c r="BF108" i="29"/>
  <c r="BE108" i="29"/>
  <c r="T108" i="29"/>
  <c r="R108" i="29"/>
  <c r="P108" i="29"/>
  <c r="BK108" i="29"/>
  <c r="J108" i="29"/>
  <c r="BI105" i="29"/>
  <c r="BH105" i="29"/>
  <c r="BG105" i="29"/>
  <c r="BF105" i="29"/>
  <c r="T105" i="29"/>
  <c r="R105" i="29"/>
  <c r="P105" i="29"/>
  <c r="BK105" i="29"/>
  <c r="J105" i="29"/>
  <c r="BE105" i="29" s="1"/>
  <c r="BI103" i="29"/>
  <c r="BH103" i="29"/>
  <c r="BG103" i="29"/>
  <c r="BF103" i="29"/>
  <c r="T103" i="29"/>
  <c r="R103" i="29"/>
  <c r="P103" i="29"/>
  <c r="BK103" i="29"/>
  <c r="J103" i="29"/>
  <c r="BE103" i="29" s="1"/>
  <c r="BI100" i="29"/>
  <c r="BH100" i="29"/>
  <c r="BG100" i="29"/>
  <c r="BF100" i="29"/>
  <c r="T100" i="29"/>
  <c r="R100" i="29"/>
  <c r="P100" i="29"/>
  <c r="BK100" i="29"/>
  <c r="J100" i="29"/>
  <c r="BE100" i="29" s="1"/>
  <c r="BI98" i="29"/>
  <c r="BH98" i="29"/>
  <c r="BG98" i="29"/>
  <c r="BF98" i="29"/>
  <c r="BE98" i="29"/>
  <c r="T98" i="29"/>
  <c r="R98" i="29"/>
  <c r="P98" i="29"/>
  <c r="BK98" i="29"/>
  <c r="J98" i="29"/>
  <c r="BI96" i="29"/>
  <c r="BH96" i="29"/>
  <c r="BG96" i="29"/>
  <c r="BF96" i="29"/>
  <c r="T96" i="29"/>
  <c r="R96" i="29"/>
  <c r="P96" i="29"/>
  <c r="P88" i="29" s="1"/>
  <c r="BK96" i="29"/>
  <c r="J96" i="29"/>
  <c r="BE96" i="29" s="1"/>
  <c r="BI93" i="29"/>
  <c r="BH93" i="29"/>
  <c r="BG93" i="29"/>
  <c r="BF93" i="29"/>
  <c r="T93" i="29"/>
  <c r="R93" i="29"/>
  <c r="P93" i="29"/>
  <c r="BK93" i="29"/>
  <c r="J93" i="29"/>
  <c r="BE93" i="29" s="1"/>
  <c r="BI91" i="29"/>
  <c r="BH91" i="29"/>
  <c r="BG91" i="29"/>
  <c r="F32" i="29" s="1"/>
  <c r="BB79" i="1" s="1"/>
  <c r="BF91" i="29"/>
  <c r="T91" i="29"/>
  <c r="R91" i="29"/>
  <c r="P91" i="29"/>
  <c r="BK91" i="29"/>
  <c r="J91" i="29"/>
  <c r="BE91" i="29" s="1"/>
  <c r="BI89" i="29"/>
  <c r="BH89" i="29"/>
  <c r="BG89" i="29"/>
  <c r="BF89" i="29"/>
  <c r="BE89" i="29"/>
  <c r="T89" i="29"/>
  <c r="T88" i="29" s="1"/>
  <c r="T87" i="29" s="1"/>
  <c r="R89" i="29"/>
  <c r="P89" i="29"/>
  <c r="BK89" i="29"/>
  <c r="BK88" i="29" s="1"/>
  <c r="J89" i="29"/>
  <c r="F80" i="29"/>
  <c r="E78" i="29"/>
  <c r="F51" i="29"/>
  <c r="F49" i="29"/>
  <c r="E47" i="29"/>
  <c r="J21" i="29"/>
  <c r="E21" i="29"/>
  <c r="J82" i="29" s="1"/>
  <c r="J20" i="29"/>
  <c r="J18" i="29"/>
  <c r="E18" i="29"/>
  <c r="J17" i="29"/>
  <c r="J15" i="29"/>
  <c r="E15" i="29"/>
  <c r="F82" i="29" s="1"/>
  <c r="J14" i="29"/>
  <c r="J12" i="29"/>
  <c r="J49" i="29" s="1"/>
  <c r="E7" i="29"/>
  <c r="E76" i="29" s="1"/>
  <c r="P146" i="28"/>
  <c r="R143" i="28"/>
  <c r="P143" i="28"/>
  <c r="P142" i="28" s="1"/>
  <c r="BK143" i="28"/>
  <c r="J143" i="28" s="1"/>
  <c r="J65" i="28" s="1"/>
  <c r="T139" i="28"/>
  <c r="J139" i="28"/>
  <c r="J63" i="28" s="1"/>
  <c r="BK106" i="28"/>
  <c r="J106" i="28" s="1"/>
  <c r="J60" i="28" s="1"/>
  <c r="P103" i="28"/>
  <c r="P88" i="28"/>
  <c r="AY78" i="1"/>
  <c r="AX78" i="1"/>
  <c r="BI147" i="28"/>
  <c r="BH147" i="28"/>
  <c r="BG147" i="28"/>
  <c r="BF147" i="28"/>
  <c r="BE147" i="28"/>
  <c r="T147" i="28"/>
  <c r="T146" i="28" s="1"/>
  <c r="R147" i="28"/>
  <c r="R146" i="28" s="1"/>
  <c r="R142" i="28" s="1"/>
  <c r="P147" i="28"/>
  <c r="BK147" i="28"/>
  <c r="BK146" i="28" s="1"/>
  <c r="J147" i="28"/>
  <c r="BI144" i="28"/>
  <c r="BH144" i="28"/>
  <c r="BG144" i="28"/>
  <c r="BF144" i="28"/>
  <c r="T144" i="28"/>
  <c r="T143" i="28" s="1"/>
  <c r="T142" i="28" s="1"/>
  <c r="T86" i="28" s="1"/>
  <c r="R144" i="28"/>
  <c r="P144" i="28"/>
  <c r="BK144" i="28"/>
  <c r="J144" i="28"/>
  <c r="BE144" i="28" s="1"/>
  <c r="BI140" i="28"/>
  <c r="BH140" i="28"/>
  <c r="BG140" i="28"/>
  <c r="BF140" i="28"/>
  <c r="BE140" i="28"/>
  <c r="T140" i="28"/>
  <c r="R140" i="28"/>
  <c r="R139" i="28" s="1"/>
  <c r="P140" i="28"/>
  <c r="P139" i="28" s="1"/>
  <c r="BK140" i="28"/>
  <c r="BK139" i="28" s="1"/>
  <c r="J140" i="28"/>
  <c r="BI137" i="28"/>
  <c r="BH137" i="28"/>
  <c r="BG137" i="28"/>
  <c r="BF137" i="28"/>
  <c r="BE137" i="28"/>
  <c r="T137" i="28"/>
  <c r="R137" i="28"/>
  <c r="P137" i="28"/>
  <c r="BK137" i="28"/>
  <c r="J137" i="28"/>
  <c r="BI135" i="28"/>
  <c r="BH135" i="28"/>
  <c r="BG135" i="28"/>
  <c r="BF135" i="28"/>
  <c r="BE135" i="28"/>
  <c r="T135" i="28"/>
  <c r="R135" i="28"/>
  <c r="P135" i="28"/>
  <c r="P132" i="28" s="1"/>
  <c r="BK135" i="28"/>
  <c r="J135" i="28"/>
  <c r="BI133" i="28"/>
  <c r="BH133" i="28"/>
  <c r="BG133" i="28"/>
  <c r="BF133" i="28"/>
  <c r="BE133" i="28"/>
  <c r="T133" i="28"/>
  <c r="T132" i="28" s="1"/>
  <c r="R133" i="28"/>
  <c r="P133" i="28"/>
  <c r="BK133" i="28"/>
  <c r="BK132" i="28" s="1"/>
  <c r="J132" i="28" s="1"/>
  <c r="J62" i="28" s="1"/>
  <c r="J133" i="28"/>
  <c r="BI130" i="28"/>
  <c r="BH130" i="28"/>
  <c r="BG130" i="28"/>
  <c r="BF130" i="28"/>
  <c r="T130" i="28"/>
  <c r="R130" i="28"/>
  <c r="P130" i="28"/>
  <c r="BK130" i="28"/>
  <c r="J130" i="28"/>
  <c r="BE130" i="28" s="1"/>
  <c r="BI128" i="28"/>
  <c r="BH128" i="28"/>
  <c r="BG128" i="28"/>
  <c r="BF128" i="28"/>
  <c r="BE128" i="28"/>
  <c r="T128" i="28"/>
  <c r="R128" i="28"/>
  <c r="P128" i="28"/>
  <c r="BK128" i="28"/>
  <c r="BK113" i="28" s="1"/>
  <c r="J113" i="28" s="1"/>
  <c r="J128" i="28"/>
  <c r="BI126" i="28"/>
  <c r="BH126" i="28"/>
  <c r="BG126" i="28"/>
  <c r="BF126" i="28"/>
  <c r="T126" i="28"/>
  <c r="R126" i="28"/>
  <c r="P126" i="28"/>
  <c r="BK126" i="28"/>
  <c r="J126" i="28"/>
  <c r="BE126" i="28" s="1"/>
  <c r="BI124" i="28"/>
  <c r="BH124" i="28"/>
  <c r="BG124" i="28"/>
  <c r="BF124" i="28"/>
  <c r="T124" i="28"/>
  <c r="R124" i="28"/>
  <c r="P124" i="28"/>
  <c r="BK124" i="28"/>
  <c r="J124" i="28"/>
  <c r="BE124" i="28" s="1"/>
  <c r="BI122" i="28"/>
  <c r="BH122" i="28"/>
  <c r="BG122" i="28"/>
  <c r="BF122" i="28"/>
  <c r="T122" i="28"/>
  <c r="R122" i="28"/>
  <c r="P122" i="28"/>
  <c r="BK122" i="28"/>
  <c r="J122" i="28"/>
  <c r="BE122" i="28" s="1"/>
  <c r="BI120" i="28"/>
  <c r="BH120" i="28"/>
  <c r="BG120" i="28"/>
  <c r="BF120" i="28"/>
  <c r="BE120" i="28"/>
  <c r="T120" i="28"/>
  <c r="R120" i="28"/>
  <c r="P120" i="28"/>
  <c r="BK120" i="28"/>
  <c r="J120" i="28"/>
  <c r="BI118" i="28"/>
  <c r="BH118" i="28"/>
  <c r="BG118" i="28"/>
  <c r="BF118" i="28"/>
  <c r="T118" i="28"/>
  <c r="R118" i="28"/>
  <c r="P118" i="28"/>
  <c r="BK118" i="28"/>
  <c r="J118" i="28"/>
  <c r="BE118" i="28" s="1"/>
  <c r="BI116" i="28"/>
  <c r="BH116" i="28"/>
  <c r="BG116" i="28"/>
  <c r="BF116" i="28"/>
  <c r="T116" i="28"/>
  <c r="T113" i="28" s="1"/>
  <c r="R116" i="28"/>
  <c r="P116" i="28"/>
  <c r="BK116" i="28"/>
  <c r="J116" i="28"/>
  <c r="BE116" i="28" s="1"/>
  <c r="BI114" i="28"/>
  <c r="BH114" i="28"/>
  <c r="BG114" i="28"/>
  <c r="BF114" i="28"/>
  <c r="T114" i="28"/>
  <c r="R114" i="28"/>
  <c r="R113" i="28" s="1"/>
  <c r="P114" i="28"/>
  <c r="BK114" i="28"/>
  <c r="J114" i="28"/>
  <c r="BE114" i="28" s="1"/>
  <c r="J61" i="28"/>
  <c r="BI111" i="28"/>
  <c r="BH111" i="28"/>
  <c r="BG111" i="28"/>
  <c r="BF111" i="28"/>
  <c r="BE111" i="28"/>
  <c r="T111" i="28"/>
  <c r="R111" i="28"/>
  <c r="P111" i="28"/>
  <c r="BK111" i="28"/>
  <c r="J111" i="28"/>
  <c r="BI109" i="28"/>
  <c r="BH109" i="28"/>
  <c r="BG109" i="28"/>
  <c r="BF109" i="28"/>
  <c r="T109" i="28"/>
  <c r="T106" i="28" s="1"/>
  <c r="R109" i="28"/>
  <c r="R106" i="28" s="1"/>
  <c r="P109" i="28"/>
  <c r="BK109" i="28"/>
  <c r="J109" i="28"/>
  <c r="BE109" i="28" s="1"/>
  <c r="BI107" i="28"/>
  <c r="BH107" i="28"/>
  <c r="BG107" i="28"/>
  <c r="BF107" i="28"/>
  <c r="BE107" i="28"/>
  <c r="T107" i="28"/>
  <c r="R107" i="28"/>
  <c r="P107" i="28"/>
  <c r="BK107" i="28"/>
  <c r="J107" i="28"/>
  <c r="BI104" i="28"/>
  <c r="BH104" i="28"/>
  <c r="BG104" i="28"/>
  <c r="BF104" i="28"/>
  <c r="BE104" i="28"/>
  <c r="T104" i="28"/>
  <c r="T103" i="28" s="1"/>
  <c r="T87" i="28" s="1"/>
  <c r="R104" i="28"/>
  <c r="R103" i="28" s="1"/>
  <c r="P104" i="28"/>
  <c r="BK104" i="28"/>
  <c r="BK103" i="28" s="1"/>
  <c r="J103" i="28" s="1"/>
  <c r="J59" i="28" s="1"/>
  <c r="J104" i="28"/>
  <c r="BI100" i="28"/>
  <c r="BH100" i="28"/>
  <c r="BG100" i="28"/>
  <c r="BF100" i="28"/>
  <c r="BE100" i="28"/>
  <c r="T100" i="28"/>
  <c r="R100" i="28"/>
  <c r="P100" i="28"/>
  <c r="BK100" i="28"/>
  <c r="J100" i="28"/>
  <c r="BI98" i="28"/>
  <c r="BH98" i="28"/>
  <c r="BG98" i="28"/>
  <c r="BF98" i="28"/>
  <c r="BE98" i="28"/>
  <c r="T98" i="28"/>
  <c r="R98" i="28"/>
  <c r="P98" i="28"/>
  <c r="BK98" i="28"/>
  <c r="J98" i="28"/>
  <c r="BI96" i="28"/>
  <c r="BH96" i="28"/>
  <c r="BG96" i="28"/>
  <c r="BF96" i="28"/>
  <c r="BE96" i="28"/>
  <c r="T96" i="28"/>
  <c r="R96" i="28"/>
  <c r="P96" i="28"/>
  <c r="BK96" i="28"/>
  <c r="J96" i="28"/>
  <c r="BI93" i="28"/>
  <c r="BH93" i="28"/>
  <c r="BG93" i="28"/>
  <c r="BF93" i="28"/>
  <c r="BE93" i="28"/>
  <c r="T93" i="28"/>
  <c r="R93" i="28"/>
  <c r="P93" i="28"/>
  <c r="BK93" i="28"/>
  <c r="J93" i="28"/>
  <c r="BI91" i="28"/>
  <c r="BH91" i="28"/>
  <c r="BG91" i="28"/>
  <c r="F32" i="28" s="1"/>
  <c r="BB78" i="1" s="1"/>
  <c r="BF91" i="28"/>
  <c r="BE91" i="28"/>
  <c r="T91" i="28"/>
  <c r="R91" i="28"/>
  <c r="P91" i="28"/>
  <c r="BK91" i="28"/>
  <c r="J91" i="28"/>
  <c r="BI89" i="28"/>
  <c r="F34" i="28" s="1"/>
  <c r="BD78" i="1" s="1"/>
  <c r="BH89" i="28"/>
  <c r="BG89" i="28"/>
  <c r="BF89" i="28"/>
  <c r="BE89" i="28"/>
  <c r="T89" i="28"/>
  <c r="T88" i="28" s="1"/>
  <c r="R89" i="28"/>
  <c r="R88" i="28" s="1"/>
  <c r="P89" i="28"/>
  <c r="BK89" i="28"/>
  <c r="BK88" i="28" s="1"/>
  <c r="J89" i="28"/>
  <c r="F83" i="28"/>
  <c r="F80" i="28"/>
  <c r="E78" i="28"/>
  <c r="E76" i="28"/>
  <c r="J49" i="28"/>
  <c r="F49" i="28"/>
  <c r="E47" i="28"/>
  <c r="J21" i="28"/>
  <c r="E21" i="28"/>
  <c r="J82" i="28" s="1"/>
  <c r="J20" i="28"/>
  <c r="J18" i="28"/>
  <c r="E18" i="28"/>
  <c r="F52" i="28" s="1"/>
  <c r="J17" i="28"/>
  <c r="J15" i="28"/>
  <c r="E15" i="28"/>
  <c r="F51" i="28" s="1"/>
  <c r="J14" i="28"/>
  <c r="J12" i="28"/>
  <c r="J80" i="28" s="1"/>
  <c r="E7" i="28"/>
  <c r="E45" i="28" s="1"/>
  <c r="R158" i="27"/>
  <c r="T155" i="27"/>
  <c r="R155" i="27"/>
  <c r="R154" i="27" s="1"/>
  <c r="P144" i="27"/>
  <c r="J120" i="27"/>
  <c r="J61" i="27" s="1"/>
  <c r="R110" i="27"/>
  <c r="P110" i="27"/>
  <c r="AY77" i="1"/>
  <c r="AX77" i="1"/>
  <c r="F33" i="27"/>
  <c r="BC77" i="1" s="1"/>
  <c r="BI159" i="27"/>
  <c r="BH159" i="27"/>
  <c r="BG159" i="27"/>
  <c r="BF159" i="27"/>
  <c r="T159" i="27"/>
  <c r="T158" i="27" s="1"/>
  <c r="T154" i="27" s="1"/>
  <c r="R159" i="27"/>
  <c r="P159" i="27"/>
  <c r="P158" i="27" s="1"/>
  <c r="BK159" i="27"/>
  <c r="BK158" i="27" s="1"/>
  <c r="J158" i="27" s="1"/>
  <c r="J159" i="27"/>
  <c r="BE159" i="27" s="1"/>
  <c r="J66" i="27"/>
  <c r="BI156" i="27"/>
  <c r="BH156" i="27"/>
  <c r="BG156" i="27"/>
  <c r="BF156" i="27"/>
  <c r="T156" i="27"/>
  <c r="R156" i="27"/>
  <c r="P156" i="27"/>
  <c r="P155" i="27" s="1"/>
  <c r="BK156" i="27"/>
  <c r="BK155" i="27" s="1"/>
  <c r="J156" i="27"/>
  <c r="BE156" i="27" s="1"/>
  <c r="BI152" i="27"/>
  <c r="BH152" i="27"/>
  <c r="BG152" i="27"/>
  <c r="BF152" i="27"/>
  <c r="T152" i="27"/>
  <c r="T151" i="27" s="1"/>
  <c r="R152" i="27"/>
  <c r="R151" i="27" s="1"/>
  <c r="P152" i="27"/>
  <c r="P151" i="27" s="1"/>
  <c r="BK152" i="27"/>
  <c r="BK151" i="27" s="1"/>
  <c r="J151" i="27" s="1"/>
  <c r="J63" i="27" s="1"/>
  <c r="J152" i="27"/>
  <c r="BE152" i="27" s="1"/>
  <c r="BI149" i="27"/>
  <c r="BH149" i="27"/>
  <c r="BG149" i="27"/>
  <c r="BF149" i="27"/>
  <c r="BE149" i="27"/>
  <c r="T149" i="27"/>
  <c r="R149" i="27"/>
  <c r="P149" i="27"/>
  <c r="BK149" i="27"/>
  <c r="J149" i="27"/>
  <c r="BI147" i="27"/>
  <c r="BH147" i="27"/>
  <c r="BG147" i="27"/>
  <c r="BF147" i="27"/>
  <c r="T147" i="27"/>
  <c r="R147" i="27"/>
  <c r="R144" i="27" s="1"/>
  <c r="P147" i="27"/>
  <c r="BK147" i="27"/>
  <c r="J147" i="27"/>
  <c r="BE147" i="27" s="1"/>
  <c r="BI145" i="27"/>
  <c r="BH145" i="27"/>
  <c r="BG145" i="27"/>
  <c r="BF145" i="27"/>
  <c r="BE145" i="27"/>
  <c r="T145" i="27"/>
  <c r="T144" i="27" s="1"/>
  <c r="R145" i="27"/>
  <c r="P145" i="27"/>
  <c r="BK145" i="27"/>
  <c r="BK144" i="27" s="1"/>
  <c r="J144" i="27" s="1"/>
  <c r="J62" i="27" s="1"/>
  <c r="J145" i="27"/>
  <c r="BI143" i="27"/>
  <c r="BH143" i="27"/>
  <c r="BG143" i="27"/>
  <c r="BF143" i="27"/>
  <c r="T143" i="27"/>
  <c r="R143" i="27"/>
  <c r="P143" i="27"/>
  <c r="BK143" i="27"/>
  <c r="J143" i="27"/>
  <c r="BE143" i="27" s="1"/>
  <c r="BI141" i="27"/>
  <c r="BH141" i="27"/>
  <c r="BG141" i="27"/>
  <c r="BF141" i="27"/>
  <c r="T141" i="27"/>
  <c r="R141" i="27"/>
  <c r="P141" i="27"/>
  <c r="BK141" i="27"/>
  <c r="J141" i="27"/>
  <c r="BE141" i="27" s="1"/>
  <c r="BI139" i="27"/>
  <c r="BH139" i="27"/>
  <c r="BG139" i="27"/>
  <c r="BF139" i="27"/>
  <c r="T139" i="27"/>
  <c r="R139" i="27"/>
  <c r="P139" i="27"/>
  <c r="BK139" i="27"/>
  <c r="J139" i="27"/>
  <c r="BE139" i="27" s="1"/>
  <c r="BI137" i="27"/>
  <c r="BH137" i="27"/>
  <c r="BG137" i="27"/>
  <c r="BF137" i="27"/>
  <c r="T137" i="27"/>
  <c r="R137" i="27"/>
  <c r="P137" i="27"/>
  <c r="BK137" i="27"/>
  <c r="J137" i="27"/>
  <c r="BE137" i="27" s="1"/>
  <c r="BI135" i="27"/>
  <c r="BH135" i="27"/>
  <c r="BG135" i="27"/>
  <c r="BF135" i="27"/>
  <c r="T135" i="27"/>
  <c r="R135" i="27"/>
  <c r="P135" i="27"/>
  <c r="BK135" i="27"/>
  <c r="J135" i="27"/>
  <c r="BE135" i="27" s="1"/>
  <c r="BI133" i="27"/>
  <c r="BH133" i="27"/>
  <c r="BG133" i="27"/>
  <c r="BF133" i="27"/>
  <c r="T133" i="27"/>
  <c r="R133" i="27"/>
  <c r="P133" i="27"/>
  <c r="BK133" i="27"/>
  <c r="J133" i="27"/>
  <c r="BE133" i="27" s="1"/>
  <c r="BI131" i="27"/>
  <c r="BH131" i="27"/>
  <c r="BG131" i="27"/>
  <c r="BF131" i="27"/>
  <c r="T131" i="27"/>
  <c r="R131" i="27"/>
  <c r="P131" i="27"/>
  <c r="BK131" i="27"/>
  <c r="J131" i="27"/>
  <c r="BE131" i="27" s="1"/>
  <c r="BI129" i="27"/>
  <c r="BH129" i="27"/>
  <c r="BG129" i="27"/>
  <c r="BF129" i="27"/>
  <c r="T129" i="27"/>
  <c r="R129" i="27"/>
  <c r="P129" i="27"/>
  <c r="BK129" i="27"/>
  <c r="J129" i="27"/>
  <c r="BE129" i="27" s="1"/>
  <c r="BI127" i="27"/>
  <c r="BH127" i="27"/>
  <c r="BG127" i="27"/>
  <c r="BF127" i="27"/>
  <c r="T127" i="27"/>
  <c r="R127" i="27"/>
  <c r="P127" i="27"/>
  <c r="BK127" i="27"/>
  <c r="J127" i="27"/>
  <c r="BE127" i="27" s="1"/>
  <c r="BI125" i="27"/>
  <c r="BH125" i="27"/>
  <c r="BG125" i="27"/>
  <c r="BF125" i="27"/>
  <c r="T125" i="27"/>
  <c r="R125" i="27"/>
  <c r="P125" i="27"/>
  <c r="BK125" i="27"/>
  <c r="J125" i="27"/>
  <c r="BE125" i="27" s="1"/>
  <c r="BI123" i="27"/>
  <c r="BH123" i="27"/>
  <c r="BG123" i="27"/>
  <c r="BF123" i="27"/>
  <c r="T123" i="27"/>
  <c r="R123" i="27"/>
  <c r="P123" i="27"/>
  <c r="BK123" i="27"/>
  <c r="J123" i="27"/>
  <c r="BE123" i="27" s="1"/>
  <c r="BI121" i="27"/>
  <c r="BH121" i="27"/>
  <c r="BG121" i="27"/>
  <c r="BF121" i="27"/>
  <c r="T121" i="27"/>
  <c r="R121" i="27"/>
  <c r="R120" i="27" s="1"/>
  <c r="P121" i="27"/>
  <c r="BK121" i="27"/>
  <c r="BK120" i="27" s="1"/>
  <c r="J121" i="27"/>
  <c r="BE121" i="27" s="1"/>
  <c r="BI118" i="27"/>
  <c r="BH118" i="27"/>
  <c r="BG118" i="27"/>
  <c r="BF118" i="27"/>
  <c r="BE118" i="27"/>
  <c r="T118" i="27"/>
  <c r="R118" i="27"/>
  <c r="P118" i="27"/>
  <c r="BK118" i="27"/>
  <c r="J118" i="27"/>
  <c r="BI116" i="27"/>
  <c r="BH116" i="27"/>
  <c r="BG116" i="27"/>
  <c r="BF116" i="27"/>
  <c r="T116" i="27"/>
  <c r="R116" i="27"/>
  <c r="P116" i="27"/>
  <c r="BK116" i="27"/>
  <c r="J116" i="27"/>
  <c r="BE116" i="27" s="1"/>
  <c r="BI114" i="27"/>
  <c r="BH114" i="27"/>
  <c r="BG114" i="27"/>
  <c r="BF114" i="27"/>
  <c r="BE114" i="27"/>
  <c r="T114" i="27"/>
  <c r="T113" i="27" s="1"/>
  <c r="R114" i="27"/>
  <c r="P114" i="27"/>
  <c r="P113" i="27" s="1"/>
  <c r="BK114" i="27"/>
  <c r="J114" i="27"/>
  <c r="BI111" i="27"/>
  <c r="BH111" i="27"/>
  <c r="BG111" i="27"/>
  <c r="BF111" i="27"/>
  <c r="T111" i="27"/>
  <c r="T110" i="27" s="1"/>
  <c r="R111" i="27"/>
  <c r="P111" i="27"/>
  <c r="BK111" i="27"/>
  <c r="BK110" i="27" s="1"/>
  <c r="J110" i="27" s="1"/>
  <c r="J59" i="27" s="1"/>
  <c r="J111" i="27"/>
  <c r="BE111" i="27" s="1"/>
  <c r="BI108" i="27"/>
  <c r="BH108" i="27"/>
  <c r="BG108" i="27"/>
  <c r="BF108" i="27"/>
  <c r="T108" i="27"/>
  <c r="R108" i="27"/>
  <c r="P108" i="27"/>
  <c r="BK108" i="27"/>
  <c r="J108" i="27"/>
  <c r="BE108" i="27" s="1"/>
  <c r="BI106" i="27"/>
  <c r="BH106" i="27"/>
  <c r="BG106" i="27"/>
  <c r="BF106" i="27"/>
  <c r="BE106" i="27"/>
  <c r="T106" i="27"/>
  <c r="R106" i="27"/>
  <c r="P106" i="27"/>
  <c r="BK106" i="27"/>
  <c r="J106" i="27"/>
  <c r="BI103" i="27"/>
  <c r="BH103" i="27"/>
  <c r="BG103" i="27"/>
  <c r="BF103" i="27"/>
  <c r="T103" i="27"/>
  <c r="R103" i="27"/>
  <c r="P103" i="27"/>
  <c r="BK103" i="27"/>
  <c r="J103" i="27"/>
  <c r="BE103" i="27" s="1"/>
  <c r="BI101" i="27"/>
  <c r="BH101" i="27"/>
  <c r="BG101" i="27"/>
  <c r="BF101" i="27"/>
  <c r="BE101" i="27"/>
  <c r="T101" i="27"/>
  <c r="R101" i="27"/>
  <c r="P101" i="27"/>
  <c r="BK101" i="27"/>
  <c r="J101" i="27"/>
  <c r="BI98" i="27"/>
  <c r="BH98" i="27"/>
  <c r="BG98" i="27"/>
  <c r="BF98" i="27"/>
  <c r="T98" i="27"/>
  <c r="R98" i="27"/>
  <c r="P98" i="27"/>
  <c r="BK98" i="27"/>
  <c r="J98" i="27"/>
  <c r="BE98" i="27" s="1"/>
  <c r="BI96" i="27"/>
  <c r="BH96" i="27"/>
  <c r="BG96" i="27"/>
  <c r="BF96" i="27"/>
  <c r="BE96" i="27"/>
  <c r="T96" i="27"/>
  <c r="R96" i="27"/>
  <c r="P96" i="27"/>
  <c r="BK96" i="27"/>
  <c r="J96" i="27"/>
  <c r="BI94" i="27"/>
  <c r="BH94" i="27"/>
  <c r="BG94" i="27"/>
  <c r="BF94" i="27"/>
  <c r="T94" i="27"/>
  <c r="R94" i="27"/>
  <c r="R88" i="27" s="1"/>
  <c r="P94" i="27"/>
  <c r="BK94" i="27"/>
  <c r="J94" i="27"/>
  <c r="BE94" i="27" s="1"/>
  <c r="BI91" i="27"/>
  <c r="BH91" i="27"/>
  <c r="BG91" i="27"/>
  <c r="BF91" i="27"/>
  <c r="BE91" i="27"/>
  <c r="T91" i="27"/>
  <c r="R91" i="27"/>
  <c r="P91" i="27"/>
  <c r="BK91" i="27"/>
  <c r="J91" i="27"/>
  <c r="BI89" i="27"/>
  <c r="BH89" i="27"/>
  <c r="BG89" i="27"/>
  <c r="BF89" i="27"/>
  <c r="T89" i="27"/>
  <c r="T88" i="27" s="1"/>
  <c r="R89" i="27"/>
  <c r="P89" i="27"/>
  <c r="P88" i="27" s="1"/>
  <c r="BK89" i="27"/>
  <c r="J89" i="27"/>
  <c r="BE89" i="27" s="1"/>
  <c r="F83" i="27"/>
  <c r="J82" i="27"/>
  <c r="F82" i="27"/>
  <c r="F80" i="27"/>
  <c r="E78" i="27"/>
  <c r="E76" i="27"/>
  <c r="J49" i="27"/>
  <c r="F49" i="27"/>
  <c r="E47" i="27"/>
  <c r="J21" i="27"/>
  <c r="E21" i="27"/>
  <c r="J51" i="27" s="1"/>
  <c r="J20" i="27"/>
  <c r="J18" i="27"/>
  <c r="E18" i="27"/>
  <c r="F52" i="27" s="1"/>
  <c r="J17" i="27"/>
  <c r="J15" i="27"/>
  <c r="E15" i="27"/>
  <c r="F51" i="27" s="1"/>
  <c r="J14" i="27"/>
  <c r="J12" i="27"/>
  <c r="J80" i="27" s="1"/>
  <c r="E7" i="27"/>
  <c r="E45" i="27" s="1"/>
  <c r="BK146" i="26"/>
  <c r="J146" i="26" s="1"/>
  <c r="J66" i="26" s="1"/>
  <c r="P143" i="26"/>
  <c r="J143" i="26"/>
  <c r="J65" i="26" s="1"/>
  <c r="R139" i="26"/>
  <c r="BK139" i="26"/>
  <c r="J139" i="26" s="1"/>
  <c r="T132" i="26"/>
  <c r="BK132" i="26"/>
  <c r="J132" i="26" s="1"/>
  <c r="J62" i="26" s="1"/>
  <c r="R103" i="26"/>
  <c r="AY76" i="1"/>
  <c r="AX76" i="1"/>
  <c r="BI147" i="26"/>
  <c r="BH147" i="26"/>
  <c r="BG147" i="26"/>
  <c r="BF147" i="26"/>
  <c r="T147" i="26"/>
  <c r="T146" i="26" s="1"/>
  <c r="R147" i="26"/>
  <c r="R146" i="26" s="1"/>
  <c r="P147" i="26"/>
  <c r="P146" i="26" s="1"/>
  <c r="P142" i="26" s="1"/>
  <c r="BK147" i="26"/>
  <c r="J147" i="26"/>
  <c r="BE147" i="26" s="1"/>
  <c r="BI144" i="26"/>
  <c r="BH144" i="26"/>
  <c r="BG144" i="26"/>
  <c r="BF144" i="26"/>
  <c r="T144" i="26"/>
  <c r="T143" i="26" s="1"/>
  <c r="T142" i="26" s="1"/>
  <c r="R144" i="26"/>
  <c r="R143" i="26" s="1"/>
  <c r="P144" i="26"/>
  <c r="BK144" i="26"/>
  <c r="BK143" i="26" s="1"/>
  <c r="J144" i="26"/>
  <c r="BE144" i="26" s="1"/>
  <c r="BI140" i="26"/>
  <c r="BH140" i="26"/>
  <c r="BG140" i="26"/>
  <c r="BF140" i="26"/>
  <c r="T140" i="26"/>
  <c r="T139" i="26" s="1"/>
  <c r="R140" i="26"/>
  <c r="P140" i="26"/>
  <c r="P139" i="26" s="1"/>
  <c r="BK140" i="26"/>
  <c r="J140" i="26"/>
  <c r="BE140" i="26" s="1"/>
  <c r="J63" i="26"/>
  <c r="BI137" i="26"/>
  <c r="BH137" i="26"/>
  <c r="BG137" i="26"/>
  <c r="BF137" i="26"/>
  <c r="T137" i="26"/>
  <c r="R137" i="26"/>
  <c r="P137" i="26"/>
  <c r="BK137" i="26"/>
  <c r="J137" i="26"/>
  <c r="BE137" i="26" s="1"/>
  <c r="BI135" i="26"/>
  <c r="BH135" i="26"/>
  <c r="BG135" i="26"/>
  <c r="BF135" i="26"/>
  <c r="T135" i="26"/>
  <c r="R135" i="26"/>
  <c r="P135" i="26"/>
  <c r="BK135" i="26"/>
  <c r="J135" i="26"/>
  <c r="BE135" i="26" s="1"/>
  <c r="BI133" i="26"/>
  <c r="BH133" i="26"/>
  <c r="BG133" i="26"/>
  <c r="BF133" i="26"/>
  <c r="T133" i="26"/>
  <c r="R133" i="26"/>
  <c r="R132" i="26" s="1"/>
  <c r="P133" i="26"/>
  <c r="P132" i="26" s="1"/>
  <c r="BK133" i="26"/>
  <c r="J133" i="26"/>
  <c r="BE133" i="26" s="1"/>
  <c r="BI130" i="26"/>
  <c r="BH130" i="26"/>
  <c r="BG130" i="26"/>
  <c r="BF130" i="26"/>
  <c r="BE130" i="26"/>
  <c r="T130" i="26"/>
  <c r="R130" i="26"/>
  <c r="P130" i="26"/>
  <c r="BK130" i="26"/>
  <c r="J130" i="26"/>
  <c r="BI128" i="26"/>
  <c r="BH128" i="26"/>
  <c r="BG128" i="26"/>
  <c r="BF128" i="26"/>
  <c r="T128" i="26"/>
  <c r="R128" i="26"/>
  <c r="P128" i="26"/>
  <c r="BK128" i="26"/>
  <c r="J128" i="26"/>
  <c r="BE128" i="26" s="1"/>
  <c r="BI126" i="26"/>
  <c r="BH126" i="26"/>
  <c r="BG126" i="26"/>
  <c r="BF126" i="26"/>
  <c r="BE126" i="26"/>
  <c r="T126" i="26"/>
  <c r="R126" i="26"/>
  <c r="P126" i="26"/>
  <c r="BK126" i="26"/>
  <c r="J126" i="26"/>
  <c r="BI124" i="26"/>
  <c r="BH124" i="26"/>
  <c r="BG124" i="26"/>
  <c r="BF124" i="26"/>
  <c r="T124" i="26"/>
  <c r="R124" i="26"/>
  <c r="P124" i="26"/>
  <c r="BK124" i="26"/>
  <c r="J124" i="26"/>
  <c r="BE124" i="26" s="1"/>
  <c r="BI122" i="26"/>
  <c r="BH122" i="26"/>
  <c r="BG122" i="26"/>
  <c r="BF122" i="26"/>
  <c r="BE122" i="26"/>
  <c r="T122" i="26"/>
  <c r="R122" i="26"/>
  <c r="P122" i="26"/>
  <c r="BK122" i="26"/>
  <c r="J122" i="26"/>
  <c r="BI120" i="26"/>
  <c r="BH120" i="26"/>
  <c r="BG120" i="26"/>
  <c r="BF120" i="26"/>
  <c r="T120" i="26"/>
  <c r="R120" i="26"/>
  <c r="P120" i="26"/>
  <c r="BK120" i="26"/>
  <c r="J120" i="26"/>
  <c r="BE120" i="26" s="1"/>
  <c r="BI118" i="26"/>
  <c r="BH118" i="26"/>
  <c r="BG118" i="26"/>
  <c r="BF118" i="26"/>
  <c r="BE118" i="26"/>
  <c r="T118" i="26"/>
  <c r="R118" i="26"/>
  <c r="P118" i="26"/>
  <c r="BK118" i="26"/>
  <c r="J118" i="26"/>
  <c r="BI116" i="26"/>
  <c r="BH116" i="26"/>
  <c r="BG116" i="26"/>
  <c r="BF116" i="26"/>
  <c r="T116" i="26"/>
  <c r="R116" i="26"/>
  <c r="P116" i="26"/>
  <c r="BK116" i="26"/>
  <c r="J116" i="26"/>
  <c r="BE116" i="26" s="1"/>
  <c r="BI114" i="26"/>
  <c r="BH114" i="26"/>
  <c r="BG114" i="26"/>
  <c r="BF114" i="26"/>
  <c r="BE114" i="26"/>
  <c r="T114" i="26"/>
  <c r="T113" i="26" s="1"/>
  <c r="R114" i="26"/>
  <c r="P114" i="26"/>
  <c r="P113" i="26" s="1"/>
  <c r="BK114" i="26"/>
  <c r="J114" i="26"/>
  <c r="BI111" i="26"/>
  <c r="BH111" i="26"/>
  <c r="BG111" i="26"/>
  <c r="BF111" i="26"/>
  <c r="T111" i="26"/>
  <c r="R111" i="26"/>
  <c r="P111" i="26"/>
  <c r="BK111" i="26"/>
  <c r="J111" i="26"/>
  <c r="BE111" i="26" s="1"/>
  <c r="BI109" i="26"/>
  <c r="BH109" i="26"/>
  <c r="BG109" i="26"/>
  <c r="BF109" i="26"/>
  <c r="T109" i="26"/>
  <c r="R109" i="26"/>
  <c r="R106" i="26" s="1"/>
  <c r="P109" i="26"/>
  <c r="P106" i="26" s="1"/>
  <c r="BK109" i="26"/>
  <c r="J109" i="26"/>
  <c r="BE109" i="26" s="1"/>
  <c r="BI107" i="26"/>
  <c r="BH107" i="26"/>
  <c r="BG107" i="26"/>
  <c r="BF107" i="26"/>
  <c r="T107" i="26"/>
  <c r="T106" i="26" s="1"/>
  <c r="R107" i="26"/>
  <c r="P107" i="26"/>
  <c r="BK107" i="26"/>
  <c r="BK106" i="26" s="1"/>
  <c r="J106" i="26" s="1"/>
  <c r="J60" i="26" s="1"/>
  <c r="J107" i="26"/>
  <c r="BE107" i="26" s="1"/>
  <c r="BI104" i="26"/>
  <c r="BH104" i="26"/>
  <c r="BG104" i="26"/>
  <c r="BF104" i="26"/>
  <c r="T104" i="26"/>
  <c r="T103" i="26" s="1"/>
  <c r="R104" i="26"/>
  <c r="P104" i="26"/>
  <c r="P103" i="26" s="1"/>
  <c r="BK104" i="26"/>
  <c r="BK103" i="26" s="1"/>
  <c r="J103" i="26" s="1"/>
  <c r="J59" i="26" s="1"/>
  <c r="J104" i="26"/>
  <c r="BE104" i="26" s="1"/>
  <c r="BI100" i="26"/>
  <c r="BH100" i="26"/>
  <c r="BG100" i="26"/>
  <c r="BF100" i="26"/>
  <c r="T100" i="26"/>
  <c r="R100" i="26"/>
  <c r="P100" i="26"/>
  <c r="BK100" i="26"/>
  <c r="J100" i="26"/>
  <c r="BE100" i="26" s="1"/>
  <c r="BI98" i="26"/>
  <c r="BH98" i="26"/>
  <c r="BG98" i="26"/>
  <c r="BF98" i="26"/>
  <c r="T98" i="26"/>
  <c r="R98" i="26"/>
  <c r="P98" i="26"/>
  <c r="BK98" i="26"/>
  <c r="J98" i="26"/>
  <c r="BE98" i="26" s="1"/>
  <c r="BI96" i="26"/>
  <c r="BH96" i="26"/>
  <c r="BG96" i="26"/>
  <c r="BF96" i="26"/>
  <c r="T96" i="26"/>
  <c r="R96" i="26"/>
  <c r="P96" i="26"/>
  <c r="BK96" i="26"/>
  <c r="J96" i="26"/>
  <c r="BE96" i="26" s="1"/>
  <c r="BI93" i="26"/>
  <c r="BH93" i="26"/>
  <c r="BG93" i="26"/>
  <c r="BF93" i="26"/>
  <c r="BE93" i="26"/>
  <c r="T93" i="26"/>
  <c r="R93" i="26"/>
  <c r="P93" i="26"/>
  <c r="BK93" i="26"/>
  <c r="BK88" i="26" s="1"/>
  <c r="J93" i="26"/>
  <c r="BI91" i="26"/>
  <c r="BH91" i="26"/>
  <c r="BG91" i="26"/>
  <c r="BF91" i="26"/>
  <c r="T91" i="26"/>
  <c r="R91" i="26"/>
  <c r="P91" i="26"/>
  <c r="BK91" i="26"/>
  <c r="J91" i="26"/>
  <c r="BE91" i="26" s="1"/>
  <c r="BI89" i="26"/>
  <c r="BH89" i="26"/>
  <c r="BG89" i="26"/>
  <c r="BF89" i="26"/>
  <c r="J31" i="26" s="1"/>
  <c r="AW76" i="1" s="1"/>
  <c r="T89" i="26"/>
  <c r="R89" i="26"/>
  <c r="P89" i="26"/>
  <c r="P88" i="26" s="1"/>
  <c r="P87" i="26" s="1"/>
  <c r="BK89" i="26"/>
  <c r="J89" i="26"/>
  <c r="BE89" i="26" s="1"/>
  <c r="J82" i="26"/>
  <c r="F80" i="26"/>
  <c r="E78" i="26"/>
  <c r="F52" i="26"/>
  <c r="F51" i="26"/>
  <c r="F49" i="26"/>
  <c r="E47" i="26"/>
  <c r="J21" i="26"/>
  <c r="E21" i="26"/>
  <c r="J51" i="26" s="1"/>
  <c r="J20" i="26"/>
  <c r="J18" i="26"/>
  <c r="E18" i="26"/>
  <c r="F83" i="26" s="1"/>
  <c r="J17" i="26"/>
  <c r="J15" i="26"/>
  <c r="E15" i="26"/>
  <c r="F82" i="26" s="1"/>
  <c r="J14" i="26"/>
  <c r="J12" i="26"/>
  <c r="J49" i="26" s="1"/>
  <c r="E7" i="26"/>
  <c r="P161" i="25"/>
  <c r="T158" i="25"/>
  <c r="R158" i="25"/>
  <c r="BK158" i="25"/>
  <c r="J158" i="25" s="1"/>
  <c r="J65" i="25" s="1"/>
  <c r="T157" i="25"/>
  <c r="T154" i="25"/>
  <c r="R147" i="25"/>
  <c r="R126" i="25"/>
  <c r="BK126" i="25"/>
  <c r="J126" i="25" s="1"/>
  <c r="J61" i="25" s="1"/>
  <c r="BK112" i="25"/>
  <c r="J112" i="25" s="1"/>
  <c r="J59" i="25" s="1"/>
  <c r="P88" i="25"/>
  <c r="AY75" i="1"/>
  <c r="AX75" i="1"/>
  <c r="BI162" i="25"/>
  <c r="BH162" i="25"/>
  <c r="BG162" i="25"/>
  <c r="BF162" i="25"/>
  <c r="BE162" i="25"/>
  <c r="T162" i="25"/>
  <c r="T161" i="25" s="1"/>
  <c r="R162" i="25"/>
  <c r="R161" i="25" s="1"/>
  <c r="R157" i="25" s="1"/>
  <c r="P162" i="25"/>
  <c r="BK162" i="25"/>
  <c r="BK161" i="25" s="1"/>
  <c r="J161" i="25" s="1"/>
  <c r="J162" i="25"/>
  <c r="J66" i="25"/>
  <c r="BI159" i="25"/>
  <c r="BH159" i="25"/>
  <c r="BG159" i="25"/>
  <c r="BF159" i="25"/>
  <c r="T159" i="25"/>
  <c r="R159" i="25"/>
  <c r="P159" i="25"/>
  <c r="P158" i="25" s="1"/>
  <c r="P157" i="25" s="1"/>
  <c r="BK159" i="25"/>
  <c r="J159" i="25"/>
  <c r="BE159" i="25" s="1"/>
  <c r="BI155" i="25"/>
  <c r="BH155" i="25"/>
  <c r="BG155" i="25"/>
  <c r="BF155" i="25"/>
  <c r="BE155" i="25"/>
  <c r="T155" i="25"/>
  <c r="R155" i="25"/>
  <c r="R154" i="25" s="1"/>
  <c r="P155" i="25"/>
  <c r="P154" i="25" s="1"/>
  <c r="BK155" i="25"/>
  <c r="BK154" i="25" s="1"/>
  <c r="J154" i="25" s="1"/>
  <c r="J63" i="25" s="1"/>
  <c r="J155" i="25"/>
  <c r="BI152" i="25"/>
  <c r="BH152" i="25"/>
  <c r="BG152" i="25"/>
  <c r="BF152" i="25"/>
  <c r="BE152" i="25"/>
  <c r="T152" i="25"/>
  <c r="R152" i="25"/>
  <c r="P152" i="25"/>
  <c r="BK152" i="25"/>
  <c r="J152" i="25"/>
  <c r="BI150" i="25"/>
  <c r="BH150" i="25"/>
  <c r="BG150" i="25"/>
  <c r="BF150" i="25"/>
  <c r="BE150" i="25"/>
  <c r="T150" i="25"/>
  <c r="R150" i="25"/>
  <c r="P150" i="25"/>
  <c r="BK150" i="25"/>
  <c r="J150" i="25"/>
  <c r="BI148" i="25"/>
  <c r="BH148" i="25"/>
  <c r="BG148" i="25"/>
  <c r="BF148" i="25"/>
  <c r="BE148" i="25"/>
  <c r="T148" i="25"/>
  <c r="T147" i="25" s="1"/>
  <c r="R148" i="25"/>
  <c r="P148" i="25"/>
  <c r="P147" i="25" s="1"/>
  <c r="BK148" i="25"/>
  <c r="J148" i="25"/>
  <c r="BI145" i="25"/>
  <c r="BH145" i="25"/>
  <c r="BG145" i="25"/>
  <c r="BF145" i="25"/>
  <c r="T145" i="25"/>
  <c r="R145" i="25"/>
  <c r="P145" i="25"/>
  <c r="BK145" i="25"/>
  <c r="J145" i="25"/>
  <c r="BE145" i="25" s="1"/>
  <c r="BI143" i="25"/>
  <c r="BH143" i="25"/>
  <c r="BG143" i="25"/>
  <c r="BF143" i="25"/>
  <c r="T143" i="25"/>
  <c r="R143" i="25"/>
  <c r="P143" i="25"/>
  <c r="BK143" i="25"/>
  <c r="J143" i="25"/>
  <c r="BE143" i="25" s="1"/>
  <c r="BI141" i="25"/>
  <c r="BH141" i="25"/>
  <c r="BG141" i="25"/>
  <c r="BF141" i="25"/>
  <c r="T141" i="25"/>
  <c r="R141" i="25"/>
  <c r="P141" i="25"/>
  <c r="BK141" i="25"/>
  <c r="J141" i="25"/>
  <c r="BE141" i="25" s="1"/>
  <c r="BI139" i="25"/>
  <c r="BH139" i="25"/>
  <c r="BG139" i="25"/>
  <c r="BF139" i="25"/>
  <c r="T139" i="25"/>
  <c r="R139" i="25"/>
  <c r="P139" i="25"/>
  <c r="BK139" i="25"/>
  <c r="J139" i="25"/>
  <c r="BE139" i="25" s="1"/>
  <c r="BI137" i="25"/>
  <c r="BH137" i="25"/>
  <c r="BG137" i="25"/>
  <c r="BF137" i="25"/>
  <c r="T137" i="25"/>
  <c r="R137" i="25"/>
  <c r="P137" i="25"/>
  <c r="BK137" i="25"/>
  <c r="J137" i="25"/>
  <c r="BE137" i="25" s="1"/>
  <c r="BI135" i="25"/>
  <c r="BH135" i="25"/>
  <c r="BG135" i="25"/>
  <c r="BF135" i="25"/>
  <c r="T135" i="25"/>
  <c r="R135" i="25"/>
  <c r="P135" i="25"/>
  <c r="BK135" i="25"/>
  <c r="J135" i="25"/>
  <c r="BE135" i="25" s="1"/>
  <c r="BI133" i="25"/>
  <c r="BH133" i="25"/>
  <c r="BG133" i="25"/>
  <c r="BF133" i="25"/>
  <c r="T133" i="25"/>
  <c r="R133" i="25"/>
  <c r="P133" i="25"/>
  <c r="BK133" i="25"/>
  <c r="J133" i="25"/>
  <c r="BE133" i="25" s="1"/>
  <c r="BI131" i="25"/>
  <c r="BH131" i="25"/>
  <c r="BG131" i="25"/>
  <c r="BF131" i="25"/>
  <c r="T131" i="25"/>
  <c r="R131" i="25"/>
  <c r="P131" i="25"/>
  <c r="BK131" i="25"/>
  <c r="J131" i="25"/>
  <c r="BE131" i="25" s="1"/>
  <c r="BI129" i="25"/>
  <c r="BH129" i="25"/>
  <c r="BG129" i="25"/>
  <c r="BF129" i="25"/>
  <c r="T129" i="25"/>
  <c r="R129" i="25"/>
  <c r="P129" i="25"/>
  <c r="BK129" i="25"/>
  <c r="J129" i="25"/>
  <c r="BE129" i="25" s="1"/>
  <c r="BI127" i="25"/>
  <c r="BH127" i="25"/>
  <c r="BG127" i="25"/>
  <c r="BF127" i="25"/>
  <c r="T127" i="25"/>
  <c r="T126" i="25" s="1"/>
  <c r="R127" i="25"/>
  <c r="P127" i="25"/>
  <c r="BK127" i="25"/>
  <c r="J127" i="25"/>
  <c r="BE127" i="25" s="1"/>
  <c r="BI124" i="25"/>
  <c r="BH124" i="25"/>
  <c r="BG124" i="25"/>
  <c r="BF124" i="25"/>
  <c r="BE124" i="25"/>
  <c r="T124" i="25"/>
  <c r="R124" i="25"/>
  <c r="P124" i="25"/>
  <c r="BK124" i="25"/>
  <c r="J124" i="25"/>
  <c r="BI122" i="25"/>
  <c r="BH122" i="25"/>
  <c r="BG122" i="25"/>
  <c r="BF122" i="25"/>
  <c r="BE122" i="25"/>
  <c r="T122" i="25"/>
  <c r="R122" i="25"/>
  <c r="P122" i="25"/>
  <c r="BK122" i="25"/>
  <c r="J122" i="25"/>
  <c r="BI120" i="25"/>
  <c r="BH120" i="25"/>
  <c r="BG120" i="25"/>
  <c r="BF120" i="25"/>
  <c r="BE120" i="25"/>
  <c r="T120" i="25"/>
  <c r="R120" i="25"/>
  <c r="P120" i="25"/>
  <c r="BK120" i="25"/>
  <c r="J120" i="25"/>
  <c r="BI118" i="25"/>
  <c r="BH118" i="25"/>
  <c r="BG118" i="25"/>
  <c r="BF118" i="25"/>
  <c r="BE118" i="25"/>
  <c r="T118" i="25"/>
  <c r="R118" i="25"/>
  <c r="P118" i="25"/>
  <c r="BK118" i="25"/>
  <c r="J118" i="25"/>
  <c r="BI116" i="25"/>
  <c r="BH116" i="25"/>
  <c r="BG116" i="25"/>
  <c r="BF116" i="25"/>
  <c r="BE116" i="25"/>
  <c r="T116" i="25"/>
  <c r="T115" i="25" s="1"/>
  <c r="R116" i="25"/>
  <c r="R115" i="25" s="1"/>
  <c r="P116" i="25"/>
  <c r="BK116" i="25"/>
  <c r="BK115" i="25" s="1"/>
  <c r="J115" i="25" s="1"/>
  <c r="J60" i="25" s="1"/>
  <c r="J116" i="25"/>
  <c r="BI113" i="25"/>
  <c r="BH113" i="25"/>
  <c r="BG113" i="25"/>
  <c r="BF113" i="25"/>
  <c r="T113" i="25"/>
  <c r="T112" i="25" s="1"/>
  <c r="R113" i="25"/>
  <c r="R112" i="25" s="1"/>
  <c r="P113" i="25"/>
  <c r="P112" i="25" s="1"/>
  <c r="BK113" i="25"/>
  <c r="J113" i="25"/>
  <c r="BE113" i="25" s="1"/>
  <c r="BI110" i="25"/>
  <c r="BH110" i="25"/>
  <c r="BG110" i="25"/>
  <c r="BF110" i="25"/>
  <c r="BE110" i="25"/>
  <c r="T110" i="25"/>
  <c r="R110" i="25"/>
  <c r="P110" i="25"/>
  <c r="BK110" i="25"/>
  <c r="J110" i="25"/>
  <c r="BI108" i="25"/>
  <c r="BH108" i="25"/>
  <c r="BG108" i="25"/>
  <c r="BF108" i="25"/>
  <c r="BE108" i="25"/>
  <c r="T108" i="25"/>
  <c r="R108" i="25"/>
  <c r="P108" i="25"/>
  <c r="BK108" i="25"/>
  <c r="J108" i="25"/>
  <c r="BI105" i="25"/>
  <c r="BH105" i="25"/>
  <c r="BG105" i="25"/>
  <c r="BF105" i="25"/>
  <c r="BE105" i="25"/>
  <c r="T105" i="25"/>
  <c r="R105" i="25"/>
  <c r="P105" i="25"/>
  <c r="BK105" i="25"/>
  <c r="J105" i="25"/>
  <c r="BI103" i="25"/>
  <c r="BH103" i="25"/>
  <c r="BG103" i="25"/>
  <c r="BF103" i="25"/>
  <c r="BE103" i="25"/>
  <c r="T103" i="25"/>
  <c r="R103" i="25"/>
  <c r="P103" i="25"/>
  <c r="BK103" i="25"/>
  <c r="J103" i="25"/>
  <c r="BI100" i="25"/>
  <c r="BH100" i="25"/>
  <c r="BG100" i="25"/>
  <c r="BF100" i="25"/>
  <c r="BE100" i="25"/>
  <c r="T100" i="25"/>
  <c r="R100" i="25"/>
  <c r="P100" i="25"/>
  <c r="BK100" i="25"/>
  <c r="J100" i="25"/>
  <c r="BI98" i="25"/>
  <c r="BH98" i="25"/>
  <c r="BG98" i="25"/>
  <c r="BF98" i="25"/>
  <c r="BE98" i="25"/>
  <c r="T98" i="25"/>
  <c r="R98" i="25"/>
  <c r="P98" i="25"/>
  <c r="BK98" i="25"/>
  <c r="J98" i="25"/>
  <c r="BI96" i="25"/>
  <c r="BH96" i="25"/>
  <c r="BG96" i="25"/>
  <c r="BF96" i="25"/>
  <c r="BE96" i="25"/>
  <c r="T96" i="25"/>
  <c r="R96" i="25"/>
  <c r="P96" i="25"/>
  <c r="BK96" i="25"/>
  <c r="J96" i="25"/>
  <c r="BI93" i="25"/>
  <c r="BH93" i="25"/>
  <c r="BG93" i="25"/>
  <c r="BF93" i="25"/>
  <c r="BE93" i="25"/>
  <c r="T93" i="25"/>
  <c r="R93" i="25"/>
  <c r="P93" i="25"/>
  <c r="BK93" i="25"/>
  <c r="J93" i="25"/>
  <c r="BI91" i="25"/>
  <c r="BH91" i="25"/>
  <c r="BG91" i="25"/>
  <c r="BF91" i="25"/>
  <c r="BE91" i="25"/>
  <c r="J30" i="25" s="1"/>
  <c r="AV75" i="1" s="1"/>
  <c r="T91" i="25"/>
  <c r="R91" i="25"/>
  <c r="P91" i="25"/>
  <c r="BK91" i="25"/>
  <c r="J91" i="25"/>
  <c r="BI89" i="25"/>
  <c r="BH89" i="25"/>
  <c r="BG89" i="25"/>
  <c r="F32" i="25" s="1"/>
  <c r="BB75" i="1" s="1"/>
  <c r="BF89" i="25"/>
  <c r="BE89" i="25"/>
  <c r="T89" i="25"/>
  <c r="T88" i="25" s="1"/>
  <c r="T87" i="25" s="1"/>
  <c r="R89" i="25"/>
  <c r="R88" i="25" s="1"/>
  <c r="P89" i="25"/>
  <c r="BK89" i="25"/>
  <c r="J89" i="25"/>
  <c r="F83" i="25"/>
  <c r="F82" i="25"/>
  <c r="F80" i="25"/>
  <c r="E78" i="25"/>
  <c r="E76" i="25"/>
  <c r="J49" i="25"/>
  <c r="F49" i="25"/>
  <c r="E47" i="25"/>
  <c r="J21" i="25"/>
  <c r="E21" i="25"/>
  <c r="J51" i="25" s="1"/>
  <c r="J20" i="25"/>
  <c r="J18" i="25"/>
  <c r="E18" i="25"/>
  <c r="F52" i="25" s="1"/>
  <c r="J17" i="25"/>
  <c r="J15" i="25"/>
  <c r="E15" i="25"/>
  <c r="F51" i="25" s="1"/>
  <c r="J14" i="25"/>
  <c r="J12" i="25"/>
  <c r="J80" i="25" s="1"/>
  <c r="E7" i="25"/>
  <c r="E45" i="25" s="1"/>
  <c r="BK150" i="24"/>
  <c r="J150" i="24" s="1"/>
  <c r="J66" i="24" s="1"/>
  <c r="BK136" i="24"/>
  <c r="J136" i="24" s="1"/>
  <c r="J62" i="24" s="1"/>
  <c r="J113" i="24"/>
  <c r="J61" i="24" s="1"/>
  <c r="BK106" i="24"/>
  <c r="J106" i="24" s="1"/>
  <c r="J60" i="24" s="1"/>
  <c r="T88" i="24"/>
  <c r="BK88" i="24"/>
  <c r="AY74" i="1"/>
  <c r="AX74" i="1"/>
  <c r="BI151" i="24"/>
  <c r="BH151" i="24"/>
  <c r="BG151" i="24"/>
  <c r="BF151" i="24"/>
  <c r="T151" i="24"/>
  <c r="T150" i="24" s="1"/>
  <c r="R151" i="24"/>
  <c r="R150" i="24" s="1"/>
  <c r="P151" i="24"/>
  <c r="P150" i="24" s="1"/>
  <c r="P146" i="24" s="1"/>
  <c r="BK151" i="24"/>
  <c r="J151" i="24"/>
  <c r="BE151" i="24" s="1"/>
  <c r="BI148" i="24"/>
  <c r="BH148" i="24"/>
  <c r="BG148" i="24"/>
  <c r="BF148" i="24"/>
  <c r="BE148" i="24"/>
  <c r="T148" i="24"/>
  <c r="T147" i="24" s="1"/>
  <c r="T146" i="24" s="1"/>
  <c r="R148" i="24"/>
  <c r="R147" i="24" s="1"/>
  <c r="P148" i="24"/>
  <c r="P147" i="24" s="1"/>
  <c r="BK148" i="24"/>
  <c r="BK147" i="24" s="1"/>
  <c r="BK146" i="24" s="1"/>
  <c r="J146" i="24" s="1"/>
  <c r="J64" i="24" s="1"/>
  <c r="J148" i="24"/>
  <c r="BI144" i="24"/>
  <c r="BH144" i="24"/>
  <c r="BG144" i="24"/>
  <c r="BF144" i="24"/>
  <c r="BE144" i="24"/>
  <c r="T144" i="24"/>
  <c r="T143" i="24" s="1"/>
  <c r="R144" i="24"/>
  <c r="R143" i="24" s="1"/>
  <c r="P144" i="24"/>
  <c r="P143" i="24" s="1"/>
  <c r="BK144" i="24"/>
  <c r="BK143" i="24" s="1"/>
  <c r="J143" i="24" s="1"/>
  <c r="J144" i="24"/>
  <c r="J63" i="24"/>
  <c r="BI141" i="24"/>
  <c r="BH141" i="24"/>
  <c r="BG141" i="24"/>
  <c r="BF141" i="24"/>
  <c r="T141" i="24"/>
  <c r="R141" i="24"/>
  <c r="P141" i="24"/>
  <c r="BK141" i="24"/>
  <c r="J141" i="24"/>
  <c r="BE141" i="24" s="1"/>
  <c r="BI139" i="24"/>
  <c r="BH139" i="24"/>
  <c r="BG139" i="24"/>
  <c r="BF139" i="24"/>
  <c r="T139" i="24"/>
  <c r="R139" i="24"/>
  <c r="P139" i="24"/>
  <c r="BK139" i="24"/>
  <c r="J139" i="24"/>
  <c r="BE139" i="24" s="1"/>
  <c r="BI137" i="24"/>
  <c r="BH137" i="24"/>
  <c r="BG137" i="24"/>
  <c r="BF137" i="24"/>
  <c r="T137" i="24"/>
  <c r="T136" i="24" s="1"/>
  <c r="R137" i="24"/>
  <c r="R136" i="24" s="1"/>
  <c r="P137" i="24"/>
  <c r="BK137" i="24"/>
  <c r="J137" i="24"/>
  <c r="BE137" i="24" s="1"/>
  <c r="BI134" i="24"/>
  <c r="BH134" i="24"/>
  <c r="BG134" i="24"/>
  <c r="BF134" i="24"/>
  <c r="BE134" i="24"/>
  <c r="T134" i="24"/>
  <c r="R134" i="24"/>
  <c r="P134" i="24"/>
  <c r="BK134" i="24"/>
  <c r="J134" i="24"/>
  <c r="BI132" i="24"/>
  <c r="BH132" i="24"/>
  <c r="BG132" i="24"/>
  <c r="BF132" i="24"/>
  <c r="BE132" i="24"/>
  <c r="T132" i="24"/>
  <c r="R132" i="24"/>
  <c r="P132" i="24"/>
  <c r="BK132" i="24"/>
  <c r="J132" i="24"/>
  <c r="BI130" i="24"/>
  <c r="BH130" i="24"/>
  <c r="BG130" i="24"/>
  <c r="BF130" i="24"/>
  <c r="BE130" i="24"/>
  <c r="T130" i="24"/>
  <c r="R130" i="24"/>
  <c r="P130" i="24"/>
  <c r="BK130" i="24"/>
  <c r="J130" i="24"/>
  <c r="BI128" i="24"/>
  <c r="BH128" i="24"/>
  <c r="BG128" i="24"/>
  <c r="BF128" i="24"/>
  <c r="BE128" i="24"/>
  <c r="T128" i="24"/>
  <c r="R128" i="24"/>
  <c r="P128" i="24"/>
  <c r="BK128" i="24"/>
  <c r="J128" i="24"/>
  <c r="BI126" i="24"/>
  <c r="BH126" i="24"/>
  <c r="BG126" i="24"/>
  <c r="BF126" i="24"/>
  <c r="BE126" i="24"/>
  <c r="T126" i="24"/>
  <c r="R126" i="24"/>
  <c r="P126" i="24"/>
  <c r="BK126" i="24"/>
  <c r="J126" i="24"/>
  <c r="BI124" i="24"/>
  <c r="BH124" i="24"/>
  <c r="BG124" i="24"/>
  <c r="BF124" i="24"/>
  <c r="BE124" i="24"/>
  <c r="T124" i="24"/>
  <c r="R124" i="24"/>
  <c r="P124" i="24"/>
  <c r="BK124" i="24"/>
  <c r="J124" i="24"/>
  <c r="BI122" i="24"/>
  <c r="BH122" i="24"/>
  <c r="BG122" i="24"/>
  <c r="BF122" i="24"/>
  <c r="BE122" i="24"/>
  <c r="T122" i="24"/>
  <c r="R122" i="24"/>
  <c r="P122" i="24"/>
  <c r="BK122" i="24"/>
  <c r="J122" i="24"/>
  <c r="BI120" i="24"/>
  <c r="BH120" i="24"/>
  <c r="BG120" i="24"/>
  <c r="BF120" i="24"/>
  <c r="BE120" i="24"/>
  <c r="T120" i="24"/>
  <c r="R120" i="24"/>
  <c r="P120" i="24"/>
  <c r="BK120" i="24"/>
  <c r="J120" i="24"/>
  <c r="BI118" i="24"/>
  <c r="BH118" i="24"/>
  <c r="BG118" i="24"/>
  <c r="BF118" i="24"/>
  <c r="BE118" i="24"/>
  <c r="T118" i="24"/>
  <c r="R118" i="24"/>
  <c r="P118" i="24"/>
  <c r="BK118" i="24"/>
  <c r="J118" i="24"/>
  <c r="BI116" i="24"/>
  <c r="BH116" i="24"/>
  <c r="BG116" i="24"/>
  <c r="BF116" i="24"/>
  <c r="BE116" i="24"/>
  <c r="T116" i="24"/>
  <c r="R116" i="24"/>
  <c r="P116" i="24"/>
  <c r="BK116" i="24"/>
  <c r="J116" i="24"/>
  <c r="BI114" i="24"/>
  <c r="F34" i="24" s="1"/>
  <c r="BD74" i="1" s="1"/>
  <c r="BH114" i="24"/>
  <c r="BG114" i="24"/>
  <c r="BF114" i="24"/>
  <c r="BE114" i="24"/>
  <c r="T114" i="24"/>
  <c r="T113" i="24" s="1"/>
  <c r="R114" i="24"/>
  <c r="P114" i="24"/>
  <c r="P113" i="24" s="1"/>
  <c r="BK114" i="24"/>
  <c r="BK113" i="24" s="1"/>
  <c r="J114" i="24"/>
  <c r="BI111" i="24"/>
  <c r="BH111" i="24"/>
  <c r="BG111" i="24"/>
  <c r="BF111" i="24"/>
  <c r="T111" i="24"/>
  <c r="R111" i="24"/>
  <c r="P111" i="24"/>
  <c r="BK111" i="24"/>
  <c r="J111" i="24"/>
  <c r="BE111" i="24" s="1"/>
  <c r="BI109" i="24"/>
  <c r="BH109" i="24"/>
  <c r="BG109" i="24"/>
  <c r="BF109" i="24"/>
  <c r="T109" i="24"/>
  <c r="R109" i="24"/>
  <c r="P109" i="24"/>
  <c r="BK109" i="24"/>
  <c r="J109" i="24"/>
  <c r="BE109" i="24" s="1"/>
  <c r="BI107" i="24"/>
  <c r="BH107" i="24"/>
  <c r="BG107" i="24"/>
  <c r="BF107" i="24"/>
  <c r="T107" i="24"/>
  <c r="R107" i="24"/>
  <c r="R106" i="24" s="1"/>
  <c r="P107" i="24"/>
  <c r="P106" i="24" s="1"/>
  <c r="BK107" i="24"/>
  <c r="J107" i="24"/>
  <c r="BE107" i="24" s="1"/>
  <c r="BI104" i="24"/>
  <c r="BH104" i="24"/>
  <c r="BG104" i="24"/>
  <c r="F32" i="24" s="1"/>
  <c r="BB74" i="1" s="1"/>
  <c r="BF104" i="24"/>
  <c r="BE104" i="24"/>
  <c r="T104" i="24"/>
  <c r="T103" i="24" s="1"/>
  <c r="R104" i="24"/>
  <c r="R103" i="24" s="1"/>
  <c r="P104" i="24"/>
  <c r="P103" i="24" s="1"/>
  <c r="BK104" i="24"/>
  <c r="BK103" i="24" s="1"/>
  <c r="J103" i="24" s="1"/>
  <c r="J104" i="24"/>
  <c r="J59" i="24"/>
  <c r="BI100" i="24"/>
  <c r="BH100" i="24"/>
  <c r="BG100" i="24"/>
  <c r="BF100" i="24"/>
  <c r="T100" i="24"/>
  <c r="R100" i="24"/>
  <c r="P100" i="24"/>
  <c r="BK100" i="24"/>
  <c r="J100" i="24"/>
  <c r="BE100" i="24" s="1"/>
  <c r="BI98" i="24"/>
  <c r="BH98" i="24"/>
  <c r="BG98" i="24"/>
  <c r="BF98" i="24"/>
  <c r="T98" i="24"/>
  <c r="R98" i="24"/>
  <c r="P98" i="24"/>
  <c r="BK98" i="24"/>
  <c r="J98" i="24"/>
  <c r="BE98" i="24" s="1"/>
  <c r="BI96" i="24"/>
  <c r="BH96" i="24"/>
  <c r="BG96" i="24"/>
  <c r="BF96" i="24"/>
  <c r="T96" i="24"/>
  <c r="R96" i="24"/>
  <c r="P96" i="24"/>
  <c r="BK96" i="24"/>
  <c r="J96" i="24"/>
  <c r="BE96" i="24" s="1"/>
  <c r="BI93" i="24"/>
  <c r="BH93" i="24"/>
  <c r="BG93" i="24"/>
  <c r="BF93" i="24"/>
  <c r="T93" i="24"/>
  <c r="R93" i="24"/>
  <c r="P93" i="24"/>
  <c r="BK93" i="24"/>
  <c r="J93" i="24"/>
  <c r="BE93" i="24" s="1"/>
  <c r="BI91" i="24"/>
  <c r="BH91" i="24"/>
  <c r="BG91" i="24"/>
  <c r="BF91" i="24"/>
  <c r="T91" i="24"/>
  <c r="R91" i="24"/>
  <c r="P91" i="24"/>
  <c r="BK91" i="24"/>
  <c r="J91" i="24"/>
  <c r="BE91" i="24" s="1"/>
  <c r="BI89" i="24"/>
  <c r="BH89" i="24"/>
  <c r="BG89" i="24"/>
  <c r="BF89" i="24"/>
  <c r="T89" i="24"/>
  <c r="R89" i="24"/>
  <c r="R88" i="24" s="1"/>
  <c r="P89" i="24"/>
  <c r="P88" i="24" s="1"/>
  <c r="BK89" i="24"/>
  <c r="J89" i="24"/>
  <c r="BE89" i="24" s="1"/>
  <c r="J82" i="24"/>
  <c r="J80" i="24"/>
  <c r="F80" i="24"/>
  <c r="E78" i="24"/>
  <c r="F52" i="24"/>
  <c r="F51" i="24"/>
  <c r="F49" i="24"/>
  <c r="E47" i="24"/>
  <c r="E45" i="24"/>
  <c r="J21" i="24"/>
  <c r="E21" i="24"/>
  <c r="J51" i="24" s="1"/>
  <c r="J20" i="24"/>
  <c r="J18" i="24"/>
  <c r="E18" i="24"/>
  <c r="F83" i="24" s="1"/>
  <c r="J17" i="24"/>
  <c r="J15" i="24"/>
  <c r="E15" i="24"/>
  <c r="F82" i="24" s="1"/>
  <c r="J14" i="24"/>
  <c r="J12" i="24"/>
  <c r="J49" i="24" s="1"/>
  <c r="E7" i="24"/>
  <c r="E76" i="24" s="1"/>
  <c r="R157" i="23"/>
  <c r="T154" i="23"/>
  <c r="P154" i="23"/>
  <c r="BK154" i="23"/>
  <c r="P150" i="23"/>
  <c r="R143" i="23"/>
  <c r="T124" i="23"/>
  <c r="R88" i="23"/>
  <c r="AY73" i="1"/>
  <c r="AX73" i="1"/>
  <c r="F31" i="23"/>
  <c r="BA73" i="1" s="1"/>
  <c r="BI158" i="23"/>
  <c r="BH158" i="23"/>
  <c r="BG158" i="23"/>
  <c r="BF158" i="23"/>
  <c r="T158" i="23"/>
  <c r="T157" i="23" s="1"/>
  <c r="R158" i="23"/>
  <c r="P158" i="23"/>
  <c r="P157" i="23" s="1"/>
  <c r="BK158" i="23"/>
  <c r="BK157" i="23" s="1"/>
  <c r="J157" i="23" s="1"/>
  <c r="J66" i="23" s="1"/>
  <c r="J158" i="23"/>
  <c r="BE158" i="23" s="1"/>
  <c r="BI155" i="23"/>
  <c r="BH155" i="23"/>
  <c r="BG155" i="23"/>
  <c r="BF155" i="23"/>
  <c r="BE155" i="23"/>
  <c r="T155" i="23"/>
  <c r="R155" i="23"/>
  <c r="R154" i="23" s="1"/>
  <c r="R153" i="23" s="1"/>
  <c r="P155" i="23"/>
  <c r="BK155" i="23"/>
  <c r="J155" i="23"/>
  <c r="BI151" i="23"/>
  <c r="BH151" i="23"/>
  <c r="BG151" i="23"/>
  <c r="BF151" i="23"/>
  <c r="BE151" i="23"/>
  <c r="T151" i="23"/>
  <c r="T150" i="23" s="1"/>
  <c r="R151" i="23"/>
  <c r="R150" i="23" s="1"/>
  <c r="P151" i="23"/>
  <c r="BK151" i="23"/>
  <c r="BK150" i="23" s="1"/>
  <c r="J150" i="23" s="1"/>
  <c r="J151" i="23"/>
  <c r="J63" i="23"/>
  <c r="BI148" i="23"/>
  <c r="BH148" i="23"/>
  <c r="BG148" i="23"/>
  <c r="BF148" i="23"/>
  <c r="T148" i="23"/>
  <c r="R148" i="23"/>
  <c r="P148" i="23"/>
  <c r="BK148" i="23"/>
  <c r="J148" i="23"/>
  <c r="BE148" i="23" s="1"/>
  <c r="BI146" i="23"/>
  <c r="BH146" i="23"/>
  <c r="BG146" i="23"/>
  <c r="BF146" i="23"/>
  <c r="T146" i="23"/>
  <c r="R146" i="23"/>
  <c r="P146" i="23"/>
  <c r="BK146" i="23"/>
  <c r="J146" i="23"/>
  <c r="BE146" i="23" s="1"/>
  <c r="BI144" i="23"/>
  <c r="BH144" i="23"/>
  <c r="BG144" i="23"/>
  <c r="BF144" i="23"/>
  <c r="T144" i="23"/>
  <c r="R144" i="23"/>
  <c r="P144" i="23"/>
  <c r="P143" i="23" s="1"/>
  <c r="BK144" i="23"/>
  <c r="J144" i="23"/>
  <c r="BE144" i="23" s="1"/>
  <c r="BI142" i="23"/>
  <c r="BH142" i="23"/>
  <c r="BG142" i="23"/>
  <c r="BF142" i="23"/>
  <c r="BE142" i="23"/>
  <c r="T142" i="23"/>
  <c r="R142" i="23"/>
  <c r="P142" i="23"/>
  <c r="BK142" i="23"/>
  <c r="J142" i="23"/>
  <c r="BI141" i="23"/>
  <c r="BH141" i="23"/>
  <c r="BG141" i="23"/>
  <c r="BF141" i="23"/>
  <c r="BE141" i="23"/>
  <c r="T141" i="23"/>
  <c r="R141" i="23"/>
  <c r="P141" i="23"/>
  <c r="BK141" i="23"/>
  <c r="J141" i="23"/>
  <c r="BI140" i="23"/>
  <c r="BH140" i="23"/>
  <c r="BG140" i="23"/>
  <c r="BF140" i="23"/>
  <c r="BE140" i="23"/>
  <c r="T140" i="23"/>
  <c r="R140" i="23"/>
  <c r="P140" i="23"/>
  <c r="BK140" i="23"/>
  <c r="J140" i="23"/>
  <c r="BI139" i="23"/>
  <c r="BH139" i="23"/>
  <c r="BG139" i="23"/>
  <c r="BF139" i="23"/>
  <c r="BE139" i="23"/>
  <c r="T139" i="23"/>
  <c r="R139" i="23"/>
  <c r="P139" i="23"/>
  <c r="BK139" i="23"/>
  <c r="J139" i="23"/>
  <c r="BI137" i="23"/>
  <c r="BH137" i="23"/>
  <c r="BG137" i="23"/>
  <c r="BF137" i="23"/>
  <c r="BE137" i="23"/>
  <c r="T137" i="23"/>
  <c r="R137" i="23"/>
  <c r="P137" i="23"/>
  <c r="BK137" i="23"/>
  <c r="J137" i="23"/>
  <c r="BI135" i="23"/>
  <c r="BH135" i="23"/>
  <c r="BG135" i="23"/>
  <c r="BF135" i="23"/>
  <c r="BE135" i="23"/>
  <c r="T135" i="23"/>
  <c r="R135" i="23"/>
  <c r="P135" i="23"/>
  <c r="BK135" i="23"/>
  <c r="J135" i="23"/>
  <c r="BI133" i="23"/>
  <c r="BH133" i="23"/>
  <c r="BG133" i="23"/>
  <c r="BF133" i="23"/>
  <c r="BE133" i="23"/>
  <c r="T133" i="23"/>
  <c r="R133" i="23"/>
  <c r="P133" i="23"/>
  <c r="BK133" i="23"/>
  <c r="J133" i="23"/>
  <c r="BI131" i="23"/>
  <c r="BH131" i="23"/>
  <c r="BG131" i="23"/>
  <c r="BF131" i="23"/>
  <c r="BE131" i="23"/>
  <c r="T131" i="23"/>
  <c r="R131" i="23"/>
  <c r="P131" i="23"/>
  <c r="BK131" i="23"/>
  <c r="J131" i="23"/>
  <c r="BI129" i="23"/>
  <c r="BH129" i="23"/>
  <c r="BG129" i="23"/>
  <c r="BF129" i="23"/>
  <c r="BE129" i="23"/>
  <c r="T129" i="23"/>
  <c r="R129" i="23"/>
  <c r="P129" i="23"/>
  <c r="BK129" i="23"/>
  <c r="J129" i="23"/>
  <c r="BI127" i="23"/>
  <c r="BH127" i="23"/>
  <c r="BG127" i="23"/>
  <c r="BF127" i="23"/>
  <c r="BE127" i="23"/>
  <c r="T127" i="23"/>
  <c r="R127" i="23"/>
  <c r="P127" i="23"/>
  <c r="BK127" i="23"/>
  <c r="J127" i="23"/>
  <c r="BI125" i="23"/>
  <c r="F34" i="23" s="1"/>
  <c r="BD73" i="1" s="1"/>
  <c r="BH125" i="23"/>
  <c r="BG125" i="23"/>
  <c r="BF125" i="23"/>
  <c r="BE125" i="23"/>
  <c r="T125" i="23"/>
  <c r="R125" i="23"/>
  <c r="P125" i="23"/>
  <c r="P124" i="23" s="1"/>
  <c r="BK125" i="23"/>
  <c r="BK124" i="23" s="1"/>
  <c r="J124" i="23" s="1"/>
  <c r="J61" i="23" s="1"/>
  <c r="J125" i="23"/>
  <c r="BI122" i="23"/>
  <c r="BH122" i="23"/>
  <c r="BG122" i="23"/>
  <c r="BF122" i="23"/>
  <c r="T122" i="23"/>
  <c r="R122" i="23"/>
  <c r="P122" i="23"/>
  <c r="BK122" i="23"/>
  <c r="J122" i="23"/>
  <c r="BE122" i="23" s="1"/>
  <c r="BI119" i="23"/>
  <c r="BH119" i="23"/>
  <c r="BG119" i="23"/>
  <c r="BF119" i="23"/>
  <c r="T119" i="23"/>
  <c r="R119" i="23"/>
  <c r="P119" i="23"/>
  <c r="BK119" i="23"/>
  <c r="J119" i="23"/>
  <c r="BE119" i="23" s="1"/>
  <c r="BI117" i="23"/>
  <c r="BH117" i="23"/>
  <c r="BG117" i="23"/>
  <c r="BF117" i="23"/>
  <c r="T117" i="23"/>
  <c r="R117" i="23"/>
  <c r="P117" i="23"/>
  <c r="BK117" i="23"/>
  <c r="J117" i="23"/>
  <c r="BE117" i="23" s="1"/>
  <c r="BI115" i="23"/>
  <c r="BH115" i="23"/>
  <c r="BG115" i="23"/>
  <c r="BF115" i="23"/>
  <c r="T115" i="23"/>
  <c r="R115" i="23"/>
  <c r="P115" i="23"/>
  <c r="BK115" i="23"/>
  <c r="J115" i="23"/>
  <c r="BE115" i="23" s="1"/>
  <c r="BI113" i="23"/>
  <c r="BH113" i="23"/>
  <c r="BG113" i="23"/>
  <c r="BF113" i="23"/>
  <c r="T113" i="23"/>
  <c r="R113" i="23"/>
  <c r="P113" i="23"/>
  <c r="BK113" i="23"/>
  <c r="J113" i="23"/>
  <c r="BE113" i="23" s="1"/>
  <c r="BI111" i="23"/>
  <c r="BH111" i="23"/>
  <c r="BG111" i="23"/>
  <c r="BF111" i="23"/>
  <c r="T111" i="23"/>
  <c r="R111" i="23"/>
  <c r="P111" i="23"/>
  <c r="BK111" i="23"/>
  <c r="J111" i="23"/>
  <c r="BE111" i="23" s="1"/>
  <c r="BI109" i="23"/>
  <c r="BH109" i="23"/>
  <c r="BG109" i="23"/>
  <c r="BF109" i="23"/>
  <c r="T109" i="23"/>
  <c r="R109" i="23"/>
  <c r="P109" i="23"/>
  <c r="BK109" i="23"/>
  <c r="J109" i="23"/>
  <c r="BE109" i="23" s="1"/>
  <c r="BI107" i="23"/>
  <c r="BH107" i="23"/>
  <c r="BG107" i="23"/>
  <c r="BF107" i="23"/>
  <c r="T107" i="23"/>
  <c r="R107" i="23"/>
  <c r="R106" i="23" s="1"/>
  <c r="P107" i="23"/>
  <c r="BK107" i="23"/>
  <c r="J107" i="23"/>
  <c r="BE107" i="23" s="1"/>
  <c r="BI104" i="23"/>
  <c r="BH104" i="23"/>
  <c r="BG104" i="23"/>
  <c r="BF104" i="23"/>
  <c r="BE104" i="23"/>
  <c r="T104" i="23"/>
  <c r="T103" i="23" s="1"/>
  <c r="R104" i="23"/>
  <c r="R103" i="23" s="1"/>
  <c r="P104" i="23"/>
  <c r="P103" i="23" s="1"/>
  <c r="BK104" i="23"/>
  <c r="BK103" i="23" s="1"/>
  <c r="J103" i="23" s="1"/>
  <c r="J59" i="23" s="1"/>
  <c r="J104" i="23"/>
  <c r="BI100" i="23"/>
  <c r="BH100" i="23"/>
  <c r="BG100" i="23"/>
  <c r="BF100" i="23"/>
  <c r="T100" i="23"/>
  <c r="R100" i="23"/>
  <c r="P100" i="23"/>
  <c r="BK100" i="23"/>
  <c r="J100" i="23"/>
  <c r="BE100" i="23" s="1"/>
  <c r="BI98" i="23"/>
  <c r="BH98" i="23"/>
  <c r="BG98" i="23"/>
  <c r="BF98" i="23"/>
  <c r="T98" i="23"/>
  <c r="R98" i="23"/>
  <c r="P98" i="23"/>
  <c r="BK98" i="23"/>
  <c r="J98" i="23"/>
  <c r="BE98" i="23" s="1"/>
  <c r="BI96" i="23"/>
  <c r="BH96" i="23"/>
  <c r="BG96" i="23"/>
  <c r="BF96" i="23"/>
  <c r="T96" i="23"/>
  <c r="R96" i="23"/>
  <c r="P96" i="23"/>
  <c r="BK96" i="23"/>
  <c r="J96" i="23"/>
  <c r="BE96" i="23" s="1"/>
  <c r="BI93" i="23"/>
  <c r="BH93" i="23"/>
  <c r="BG93" i="23"/>
  <c r="BF93" i="23"/>
  <c r="T93" i="23"/>
  <c r="R93" i="23"/>
  <c r="P93" i="23"/>
  <c r="BK93" i="23"/>
  <c r="J93" i="23"/>
  <c r="BE93" i="23" s="1"/>
  <c r="BI91" i="23"/>
  <c r="BH91" i="23"/>
  <c r="BG91" i="23"/>
  <c r="BF91" i="23"/>
  <c r="T91" i="23"/>
  <c r="R91" i="23"/>
  <c r="P91" i="23"/>
  <c r="BK91" i="23"/>
  <c r="J91" i="23"/>
  <c r="BE91" i="23" s="1"/>
  <c r="BI89" i="23"/>
  <c r="BH89" i="23"/>
  <c r="BG89" i="23"/>
  <c r="BF89" i="23"/>
  <c r="J31" i="23" s="1"/>
  <c r="AW73" i="1" s="1"/>
  <c r="T89" i="23"/>
  <c r="R89" i="23"/>
  <c r="P89" i="23"/>
  <c r="BK89" i="23"/>
  <c r="J89" i="23"/>
  <c r="BE89" i="23" s="1"/>
  <c r="J82" i="23"/>
  <c r="J80" i="23"/>
  <c r="F80" i="23"/>
  <c r="E78" i="23"/>
  <c r="F51" i="23"/>
  <c r="F49" i="23"/>
  <c r="E47" i="23"/>
  <c r="J21" i="23"/>
  <c r="E21" i="23"/>
  <c r="J51" i="23" s="1"/>
  <c r="J20" i="23"/>
  <c r="J18" i="23"/>
  <c r="E18" i="23"/>
  <c r="F83" i="23" s="1"/>
  <c r="J17" i="23"/>
  <c r="J15" i="23"/>
  <c r="E15" i="23"/>
  <c r="F82" i="23" s="1"/>
  <c r="J14" i="23"/>
  <c r="J12" i="23"/>
  <c r="J49" i="23" s="1"/>
  <c r="E7" i="23"/>
  <c r="E45" i="23" s="1"/>
  <c r="T147" i="22"/>
  <c r="T146" i="22" s="1"/>
  <c r="BK147" i="22"/>
  <c r="BK143" i="22"/>
  <c r="J143" i="22" s="1"/>
  <c r="J63" i="22" s="1"/>
  <c r="BK113" i="22"/>
  <c r="J113" i="22" s="1"/>
  <c r="J61" i="22" s="1"/>
  <c r="R88" i="22"/>
  <c r="AY72" i="1"/>
  <c r="AX72" i="1"/>
  <c r="F33" i="22"/>
  <c r="BC72" i="1" s="1"/>
  <c r="BI151" i="22"/>
  <c r="BH151" i="22"/>
  <c r="BG151" i="22"/>
  <c r="BF151" i="22"/>
  <c r="BE151" i="22"/>
  <c r="T151" i="22"/>
  <c r="T150" i="22" s="1"/>
  <c r="R151" i="22"/>
  <c r="R150" i="22" s="1"/>
  <c r="P151" i="22"/>
  <c r="P150" i="22" s="1"/>
  <c r="BK151" i="22"/>
  <c r="BK150" i="22" s="1"/>
  <c r="J150" i="22" s="1"/>
  <c r="J151" i="22"/>
  <c r="J66" i="22"/>
  <c r="BI148" i="22"/>
  <c r="BH148" i="22"/>
  <c r="BG148" i="22"/>
  <c r="BF148" i="22"/>
  <c r="T148" i="22"/>
  <c r="R148" i="22"/>
  <c r="R147" i="22" s="1"/>
  <c r="P148" i="22"/>
  <c r="P147" i="22" s="1"/>
  <c r="P146" i="22" s="1"/>
  <c r="BK148" i="22"/>
  <c r="J148" i="22"/>
  <c r="BE148" i="22" s="1"/>
  <c r="BI144" i="22"/>
  <c r="BH144" i="22"/>
  <c r="BG144" i="22"/>
  <c r="BF144" i="22"/>
  <c r="T144" i="22"/>
  <c r="T143" i="22" s="1"/>
  <c r="R144" i="22"/>
  <c r="R143" i="22" s="1"/>
  <c r="P144" i="22"/>
  <c r="P143" i="22" s="1"/>
  <c r="BK144" i="22"/>
  <c r="J144" i="22"/>
  <c r="BE144" i="22" s="1"/>
  <c r="BI141" i="22"/>
  <c r="BH141" i="22"/>
  <c r="BG141" i="22"/>
  <c r="BF141" i="22"/>
  <c r="BE141" i="22"/>
  <c r="T141" i="22"/>
  <c r="R141" i="22"/>
  <c r="P141" i="22"/>
  <c r="BK141" i="22"/>
  <c r="J141" i="22"/>
  <c r="BI139" i="22"/>
  <c r="BH139" i="22"/>
  <c r="BG139" i="22"/>
  <c r="BF139" i="22"/>
  <c r="BE139" i="22"/>
  <c r="T139" i="22"/>
  <c r="R139" i="22"/>
  <c r="R136" i="22" s="1"/>
  <c r="P139" i="22"/>
  <c r="BK139" i="22"/>
  <c r="J139" i="22"/>
  <c r="BI137" i="22"/>
  <c r="BH137" i="22"/>
  <c r="BG137" i="22"/>
  <c r="BF137" i="22"/>
  <c r="BE137" i="22"/>
  <c r="T137" i="22"/>
  <c r="T136" i="22" s="1"/>
  <c r="R137" i="22"/>
  <c r="P137" i="22"/>
  <c r="P136" i="22" s="1"/>
  <c r="BK137" i="22"/>
  <c r="BK136" i="22" s="1"/>
  <c r="J136" i="22" s="1"/>
  <c r="J62" i="22" s="1"/>
  <c r="J137" i="22"/>
  <c r="BI134" i="22"/>
  <c r="BH134" i="22"/>
  <c r="BG134" i="22"/>
  <c r="BF134" i="22"/>
  <c r="T134" i="22"/>
  <c r="R134" i="22"/>
  <c r="P134" i="22"/>
  <c r="BK134" i="22"/>
  <c r="J134" i="22"/>
  <c r="BE134" i="22" s="1"/>
  <c r="BI132" i="22"/>
  <c r="BH132" i="22"/>
  <c r="BG132" i="22"/>
  <c r="BF132" i="22"/>
  <c r="T132" i="22"/>
  <c r="R132" i="22"/>
  <c r="P132" i="22"/>
  <c r="BK132" i="22"/>
  <c r="J132" i="22"/>
  <c r="BE132" i="22" s="1"/>
  <c r="BI130" i="22"/>
  <c r="BH130" i="22"/>
  <c r="BG130" i="22"/>
  <c r="BF130" i="22"/>
  <c r="T130" i="22"/>
  <c r="R130" i="22"/>
  <c r="P130" i="22"/>
  <c r="BK130" i="22"/>
  <c r="J130" i="22"/>
  <c r="BE130" i="22" s="1"/>
  <c r="BI128" i="22"/>
  <c r="BH128" i="22"/>
  <c r="BG128" i="22"/>
  <c r="BF128" i="22"/>
  <c r="T128" i="22"/>
  <c r="R128" i="22"/>
  <c r="P128" i="22"/>
  <c r="BK128" i="22"/>
  <c r="J128" i="22"/>
  <c r="BE128" i="22" s="1"/>
  <c r="BI126" i="22"/>
  <c r="BH126" i="22"/>
  <c r="BG126" i="22"/>
  <c r="BF126" i="22"/>
  <c r="T126" i="22"/>
  <c r="R126" i="22"/>
  <c r="P126" i="22"/>
  <c r="BK126" i="22"/>
  <c r="J126" i="22"/>
  <c r="BE126" i="22" s="1"/>
  <c r="BI124" i="22"/>
  <c r="BH124" i="22"/>
  <c r="BG124" i="22"/>
  <c r="BF124" i="22"/>
  <c r="T124" i="22"/>
  <c r="R124" i="22"/>
  <c r="P124" i="22"/>
  <c r="BK124" i="22"/>
  <c r="J124" i="22"/>
  <c r="BE124" i="22" s="1"/>
  <c r="BI122" i="22"/>
  <c r="BH122" i="22"/>
  <c r="BG122" i="22"/>
  <c r="BF122" i="22"/>
  <c r="T122" i="22"/>
  <c r="R122" i="22"/>
  <c r="P122" i="22"/>
  <c r="BK122" i="22"/>
  <c r="J122" i="22"/>
  <c r="BE122" i="22" s="1"/>
  <c r="BI120" i="22"/>
  <c r="BH120" i="22"/>
  <c r="BG120" i="22"/>
  <c r="BF120" i="22"/>
  <c r="T120" i="22"/>
  <c r="R120" i="22"/>
  <c r="P120" i="22"/>
  <c r="BK120" i="22"/>
  <c r="J120" i="22"/>
  <c r="BE120" i="22" s="1"/>
  <c r="BI118" i="22"/>
  <c r="BH118" i="22"/>
  <c r="BG118" i="22"/>
  <c r="BF118" i="22"/>
  <c r="T118" i="22"/>
  <c r="R118" i="22"/>
  <c r="P118" i="22"/>
  <c r="BK118" i="22"/>
  <c r="J118" i="22"/>
  <c r="BE118" i="22" s="1"/>
  <c r="BI116" i="22"/>
  <c r="BH116" i="22"/>
  <c r="BG116" i="22"/>
  <c r="BF116" i="22"/>
  <c r="T116" i="22"/>
  <c r="R116" i="22"/>
  <c r="P116" i="22"/>
  <c r="BK116" i="22"/>
  <c r="J116" i="22"/>
  <c r="BE116" i="22" s="1"/>
  <c r="BI114" i="22"/>
  <c r="BH114" i="22"/>
  <c r="BG114" i="22"/>
  <c r="BF114" i="22"/>
  <c r="T114" i="22"/>
  <c r="T113" i="22" s="1"/>
  <c r="R114" i="22"/>
  <c r="R113" i="22" s="1"/>
  <c r="P114" i="22"/>
  <c r="P113" i="22" s="1"/>
  <c r="BK114" i="22"/>
  <c r="J114" i="22"/>
  <c r="BE114" i="22" s="1"/>
  <c r="BI111" i="22"/>
  <c r="BH111" i="22"/>
  <c r="BG111" i="22"/>
  <c r="BF111" i="22"/>
  <c r="BE111" i="22"/>
  <c r="T111" i="22"/>
  <c r="R111" i="22"/>
  <c r="P111" i="22"/>
  <c r="BK111" i="22"/>
  <c r="J111" i="22"/>
  <c r="BI109" i="22"/>
  <c r="BH109" i="22"/>
  <c r="BG109" i="22"/>
  <c r="BF109" i="22"/>
  <c r="BE109" i="22"/>
  <c r="T109" i="22"/>
  <c r="R109" i="22"/>
  <c r="P109" i="22"/>
  <c r="BK109" i="22"/>
  <c r="J109" i="22"/>
  <c r="BI107" i="22"/>
  <c r="BH107" i="22"/>
  <c r="BG107" i="22"/>
  <c r="BF107" i="22"/>
  <c r="BE107" i="22"/>
  <c r="T107" i="22"/>
  <c r="T106" i="22" s="1"/>
  <c r="R107" i="22"/>
  <c r="R106" i="22" s="1"/>
  <c r="P107" i="22"/>
  <c r="P106" i="22" s="1"/>
  <c r="BK107" i="22"/>
  <c r="J107" i="22"/>
  <c r="BI104" i="22"/>
  <c r="BH104" i="22"/>
  <c r="BG104" i="22"/>
  <c r="BF104" i="22"/>
  <c r="T104" i="22"/>
  <c r="T103" i="22" s="1"/>
  <c r="R104" i="22"/>
  <c r="R103" i="22" s="1"/>
  <c r="P104" i="22"/>
  <c r="P103" i="22" s="1"/>
  <c r="BK104" i="22"/>
  <c r="BK103" i="22" s="1"/>
  <c r="J103" i="22" s="1"/>
  <c r="J59" i="22" s="1"/>
  <c r="J104" i="22"/>
  <c r="BE104" i="22" s="1"/>
  <c r="BI100" i="22"/>
  <c r="BH100" i="22"/>
  <c r="BG100" i="22"/>
  <c r="BF100" i="22"/>
  <c r="BE100" i="22"/>
  <c r="T100" i="22"/>
  <c r="R100" i="22"/>
  <c r="P100" i="22"/>
  <c r="BK100" i="22"/>
  <c r="J100" i="22"/>
  <c r="BI98" i="22"/>
  <c r="BH98" i="22"/>
  <c r="BG98" i="22"/>
  <c r="BF98" i="22"/>
  <c r="BE98" i="22"/>
  <c r="T98" i="22"/>
  <c r="R98" i="22"/>
  <c r="P98" i="22"/>
  <c r="BK98" i="22"/>
  <c r="J98" i="22"/>
  <c r="BI96" i="22"/>
  <c r="BH96" i="22"/>
  <c r="BG96" i="22"/>
  <c r="BF96" i="22"/>
  <c r="BE96" i="22"/>
  <c r="T96" i="22"/>
  <c r="R96" i="22"/>
  <c r="P96" i="22"/>
  <c r="BK96" i="22"/>
  <c r="J96" i="22"/>
  <c r="BI93" i="22"/>
  <c r="BH93" i="22"/>
  <c r="BG93" i="22"/>
  <c r="BF93" i="22"/>
  <c r="BE93" i="22"/>
  <c r="T93" i="22"/>
  <c r="R93" i="22"/>
  <c r="P93" i="22"/>
  <c r="BK93" i="22"/>
  <c r="J93" i="22"/>
  <c r="BI91" i="22"/>
  <c r="BH91" i="22"/>
  <c r="BG91" i="22"/>
  <c r="BF91" i="22"/>
  <c r="BE91" i="22"/>
  <c r="J30" i="22" s="1"/>
  <c r="AV72" i="1" s="1"/>
  <c r="T91" i="22"/>
  <c r="R91" i="22"/>
  <c r="P91" i="22"/>
  <c r="BK91" i="22"/>
  <c r="J91" i="22"/>
  <c r="BI89" i="22"/>
  <c r="BH89" i="22"/>
  <c r="BG89" i="22"/>
  <c r="BF89" i="22"/>
  <c r="BE89" i="22"/>
  <c r="T89" i="22"/>
  <c r="T88" i="22" s="1"/>
  <c r="R89" i="22"/>
  <c r="P89" i="22"/>
  <c r="P88" i="22" s="1"/>
  <c r="BK89" i="22"/>
  <c r="BK88" i="22" s="1"/>
  <c r="J88" i="22" s="1"/>
  <c r="J58" i="22" s="1"/>
  <c r="J89" i="22"/>
  <c r="F83" i="22"/>
  <c r="F80" i="22"/>
  <c r="E78" i="22"/>
  <c r="E76" i="22"/>
  <c r="J49" i="22"/>
  <c r="F49" i="22"/>
  <c r="E47" i="22"/>
  <c r="J21" i="22"/>
  <c r="E21" i="22"/>
  <c r="J51" i="22" s="1"/>
  <c r="J20" i="22"/>
  <c r="J18" i="22"/>
  <c r="E18" i="22"/>
  <c r="F52" i="22" s="1"/>
  <c r="J17" i="22"/>
  <c r="J15" i="22"/>
  <c r="E15" i="22"/>
  <c r="F51" i="22" s="1"/>
  <c r="J14" i="22"/>
  <c r="J12" i="22"/>
  <c r="J80" i="22" s="1"/>
  <c r="E7" i="22"/>
  <c r="E45" i="22" s="1"/>
  <c r="T80" i="21"/>
  <c r="T79" i="21" s="1"/>
  <c r="T78" i="21" s="1"/>
  <c r="BK80" i="21"/>
  <c r="AY71" i="1"/>
  <c r="AX71" i="1"/>
  <c r="F34" i="21"/>
  <c r="BD71" i="1" s="1"/>
  <c r="F32" i="21"/>
  <c r="BB71" i="1" s="1"/>
  <c r="F31" i="21"/>
  <c r="BA71" i="1" s="1"/>
  <c r="BI81" i="21"/>
  <c r="BH81" i="21"/>
  <c r="F33" i="21" s="1"/>
  <c r="BC71" i="1" s="1"/>
  <c r="BG81" i="21"/>
  <c r="BF81" i="21"/>
  <c r="J31" i="21" s="1"/>
  <c r="AW71" i="1" s="1"/>
  <c r="T81" i="21"/>
  <c r="R81" i="21"/>
  <c r="R80" i="21" s="1"/>
  <c r="R79" i="21" s="1"/>
  <c r="R78" i="21" s="1"/>
  <c r="P81" i="21"/>
  <c r="P80" i="21" s="1"/>
  <c r="P79" i="21" s="1"/>
  <c r="P78" i="21" s="1"/>
  <c r="AU71" i="1" s="1"/>
  <c r="BK81" i="21"/>
  <c r="J81" i="21"/>
  <c r="BE81" i="21" s="1"/>
  <c r="J74" i="21"/>
  <c r="J72" i="21"/>
  <c r="F72" i="21"/>
  <c r="E70" i="21"/>
  <c r="F51" i="21"/>
  <c r="F49" i="21"/>
  <c r="E47" i="21"/>
  <c r="J21" i="21"/>
  <c r="E21" i="21"/>
  <c r="J51" i="21" s="1"/>
  <c r="J20" i="21"/>
  <c r="J18" i="21"/>
  <c r="E18" i="21"/>
  <c r="F52" i="21" s="1"/>
  <c r="J17" i="21"/>
  <c r="J15" i="21"/>
  <c r="E15" i="21"/>
  <c r="F74" i="21" s="1"/>
  <c r="J14" i="21"/>
  <c r="J12" i="21"/>
  <c r="J49" i="21" s="1"/>
  <c r="E7" i="21"/>
  <c r="E68" i="21" s="1"/>
  <c r="BD70" i="1"/>
  <c r="AY70" i="1"/>
  <c r="AX70" i="1"/>
  <c r="F33" i="20"/>
  <c r="BC70" i="1" s="1"/>
  <c r="J31" i="20"/>
  <c r="AW70" i="1" s="1"/>
  <c r="F31" i="20"/>
  <c r="BA70" i="1" s="1"/>
  <c r="BI81" i="20"/>
  <c r="F34" i="20" s="1"/>
  <c r="BH81" i="20"/>
  <c r="BG81" i="20"/>
  <c r="F32" i="20" s="1"/>
  <c r="BB70" i="1" s="1"/>
  <c r="BF81" i="20"/>
  <c r="BE81" i="20"/>
  <c r="T81" i="20"/>
  <c r="T80" i="20" s="1"/>
  <c r="T79" i="20" s="1"/>
  <c r="T78" i="20" s="1"/>
  <c r="R81" i="20"/>
  <c r="R80" i="20" s="1"/>
  <c r="R79" i="20" s="1"/>
  <c r="R78" i="20" s="1"/>
  <c r="P81" i="20"/>
  <c r="P80" i="20" s="1"/>
  <c r="P79" i="20" s="1"/>
  <c r="P78" i="20" s="1"/>
  <c r="AU70" i="1" s="1"/>
  <c r="BK81" i="20"/>
  <c r="BK80" i="20" s="1"/>
  <c r="BK79" i="20" s="1"/>
  <c r="J81" i="20"/>
  <c r="F75" i="20"/>
  <c r="F72" i="20"/>
  <c r="E70" i="20"/>
  <c r="F49" i="20"/>
  <c r="E47" i="20"/>
  <c r="J21" i="20"/>
  <c r="E21" i="20"/>
  <c r="J74" i="20" s="1"/>
  <c r="J20" i="20"/>
  <c r="J18" i="20"/>
  <c r="E18" i="20"/>
  <c r="F52" i="20" s="1"/>
  <c r="J17" i="20"/>
  <c r="J15" i="20"/>
  <c r="E15" i="20"/>
  <c r="F51" i="20" s="1"/>
  <c r="J14" i="20"/>
  <c r="J12" i="20"/>
  <c r="E7" i="20"/>
  <c r="E45" i="20" s="1"/>
  <c r="T155" i="19"/>
  <c r="P155" i="19"/>
  <c r="R152" i="19"/>
  <c r="R148" i="19"/>
  <c r="P141" i="19"/>
  <c r="R126" i="19"/>
  <c r="T119" i="19"/>
  <c r="BK119" i="19"/>
  <c r="J119" i="19" s="1"/>
  <c r="J61" i="19" s="1"/>
  <c r="J114" i="19"/>
  <c r="J60" i="19" s="1"/>
  <c r="T111" i="19"/>
  <c r="P111" i="19"/>
  <c r="R89" i="19"/>
  <c r="AY69" i="1"/>
  <c r="AX69" i="1"/>
  <c r="BI156" i="19"/>
  <c r="BH156" i="19"/>
  <c r="BG156" i="19"/>
  <c r="BF156" i="19"/>
  <c r="BE156" i="19"/>
  <c r="T156" i="19"/>
  <c r="R156" i="19"/>
  <c r="R155" i="19" s="1"/>
  <c r="P156" i="19"/>
  <c r="BK156" i="19"/>
  <c r="BK155" i="19" s="1"/>
  <c r="J155" i="19" s="1"/>
  <c r="J67" i="19" s="1"/>
  <c r="J156" i="19"/>
  <c r="BI153" i="19"/>
  <c r="BH153" i="19"/>
  <c r="BG153" i="19"/>
  <c r="BF153" i="19"/>
  <c r="T153" i="19"/>
  <c r="T152" i="19" s="1"/>
  <c r="T151" i="19" s="1"/>
  <c r="R153" i="19"/>
  <c r="P153" i="19"/>
  <c r="P152" i="19" s="1"/>
  <c r="P151" i="19" s="1"/>
  <c r="BK153" i="19"/>
  <c r="BK152" i="19" s="1"/>
  <c r="J152" i="19" s="1"/>
  <c r="J66" i="19" s="1"/>
  <c r="J153" i="19"/>
  <c r="BE153" i="19" s="1"/>
  <c r="BI149" i="19"/>
  <c r="BH149" i="19"/>
  <c r="BG149" i="19"/>
  <c r="BF149" i="19"/>
  <c r="T149" i="19"/>
  <c r="T148" i="19" s="1"/>
  <c r="R149" i="19"/>
  <c r="P149" i="19"/>
  <c r="P148" i="19" s="1"/>
  <c r="BK149" i="19"/>
  <c r="BK148" i="19" s="1"/>
  <c r="J148" i="19" s="1"/>
  <c r="J64" i="19" s="1"/>
  <c r="J149" i="19"/>
  <c r="BE149" i="19" s="1"/>
  <c r="BI146" i="19"/>
  <c r="BH146" i="19"/>
  <c r="BG146" i="19"/>
  <c r="BF146" i="19"/>
  <c r="BE146" i="19"/>
  <c r="T146" i="19"/>
  <c r="R146" i="19"/>
  <c r="P146" i="19"/>
  <c r="BK146" i="19"/>
  <c r="J146" i="19"/>
  <c r="BI144" i="19"/>
  <c r="BH144" i="19"/>
  <c r="BG144" i="19"/>
  <c r="BF144" i="19"/>
  <c r="BE144" i="19"/>
  <c r="T144" i="19"/>
  <c r="R144" i="19"/>
  <c r="P144" i="19"/>
  <c r="BK144" i="19"/>
  <c r="J144" i="19"/>
  <c r="BI142" i="19"/>
  <c r="BH142" i="19"/>
  <c r="BG142" i="19"/>
  <c r="BF142" i="19"/>
  <c r="BE142" i="19"/>
  <c r="T142" i="19"/>
  <c r="T141" i="19" s="1"/>
  <c r="R142" i="19"/>
  <c r="R141" i="19" s="1"/>
  <c r="P142" i="19"/>
  <c r="BK142" i="19"/>
  <c r="BK141" i="19" s="1"/>
  <c r="J141" i="19" s="1"/>
  <c r="J63" i="19" s="1"/>
  <c r="J142" i="19"/>
  <c r="BI139" i="19"/>
  <c r="BH139" i="19"/>
  <c r="BG139" i="19"/>
  <c r="BF139" i="19"/>
  <c r="T139" i="19"/>
  <c r="R139" i="19"/>
  <c r="P139" i="19"/>
  <c r="BK139" i="19"/>
  <c r="J139" i="19"/>
  <c r="BE139" i="19" s="1"/>
  <c r="BI137" i="19"/>
  <c r="BH137" i="19"/>
  <c r="BG137" i="19"/>
  <c r="BF137" i="19"/>
  <c r="T137" i="19"/>
  <c r="R137" i="19"/>
  <c r="P137" i="19"/>
  <c r="BK137" i="19"/>
  <c r="J137" i="19"/>
  <c r="BE137" i="19" s="1"/>
  <c r="BI135" i="19"/>
  <c r="BH135" i="19"/>
  <c r="BG135" i="19"/>
  <c r="BF135" i="19"/>
  <c r="T135" i="19"/>
  <c r="R135" i="19"/>
  <c r="P135" i="19"/>
  <c r="BK135" i="19"/>
  <c r="J135" i="19"/>
  <c r="BE135" i="19" s="1"/>
  <c r="BI133" i="19"/>
  <c r="BH133" i="19"/>
  <c r="BG133" i="19"/>
  <c r="BF133" i="19"/>
  <c r="T133" i="19"/>
  <c r="R133" i="19"/>
  <c r="P133" i="19"/>
  <c r="BK133" i="19"/>
  <c r="J133" i="19"/>
  <c r="BE133" i="19" s="1"/>
  <c r="BI131" i="19"/>
  <c r="BH131" i="19"/>
  <c r="BG131" i="19"/>
  <c r="BF131" i="19"/>
  <c r="T131" i="19"/>
  <c r="R131" i="19"/>
  <c r="P131" i="19"/>
  <c r="BK131" i="19"/>
  <c r="J131" i="19"/>
  <c r="BE131" i="19" s="1"/>
  <c r="BI129" i="19"/>
  <c r="BH129" i="19"/>
  <c r="BG129" i="19"/>
  <c r="BF129" i="19"/>
  <c r="T129" i="19"/>
  <c r="R129" i="19"/>
  <c r="P129" i="19"/>
  <c r="BK129" i="19"/>
  <c r="J129" i="19"/>
  <c r="BE129" i="19" s="1"/>
  <c r="BI127" i="19"/>
  <c r="BH127" i="19"/>
  <c r="BG127" i="19"/>
  <c r="BF127" i="19"/>
  <c r="T127" i="19"/>
  <c r="R127" i="19"/>
  <c r="P127" i="19"/>
  <c r="P126" i="19" s="1"/>
  <c r="BK127" i="19"/>
  <c r="BK126" i="19" s="1"/>
  <c r="J126" i="19" s="1"/>
  <c r="J62" i="19" s="1"/>
  <c r="J127" i="19"/>
  <c r="BE127" i="19" s="1"/>
  <c r="BI124" i="19"/>
  <c r="BH124" i="19"/>
  <c r="BG124" i="19"/>
  <c r="BF124" i="19"/>
  <c r="BE124" i="19"/>
  <c r="T124" i="19"/>
  <c r="R124" i="19"/>
  <c r="P124" i="19"/>
  <c r="BK124" i="19"/>
  <c r="J124" i="19"/>
  <c r="BI122" i="19"/>
  <c r="BH122" i="19"/>
  <c r="BG122" i="19"/>
  <c r="BF122" i="19"/>
  <c r="BE122" i="19"/>
  <c r="T122" i="19"/>
  <c r="R122" i="19"/>
  <c r="P122" i="19"/>
  <c r="BK122" i="19"/>
  <c r="J122" i="19"/>
  <c r="BI120" i="19"/>
  <c r="BH120" i="19"/>
  <c r="BG120" i="19"/>
  <c r="BF120" i="19"/>
  <c r="BE120" i="19"/>
  <c r="T120" i="19"/>
  <c r="R120" i="19"/>
  <c r="R119" i="19" s="1"/>
  <c r="P120" i="19"/>
  <c r="P119" i="19" s="1"/>
  <c r="BK120" i="19"/>
  <c r="J120" i="19"/>
  <c r="BI117" i="19"/>
  <c r="BH117" i="19"/>
  <c r="BG117" i="19"/>
  <c r="BF117" i="19"/>
  <c r="T117" i="19"/>
  <c r="R117" i="19"/>
  <c r="P117" i="19"/>
  <c r="BK117" i="19"/>
  <c r="BK114" i="19" s="1"/>
  <c r="J117" i="19"/>
  <c r="BE117" i="19" s="1"/>
  <c r="BI115" i="19"/>
  <c r="BH115" i="19"/>
  <c r="BG115" i="19"/>
  <c r="BF115" i="19"/>
  <c r="T115" i="19"/>
  <c r="T114" i="19" s="1"/>
  <c r="R115" i="19"/>
  <c r="R114" i="19" s="1"/>
  <c r="P115" i="19"/>
  <c r="BK115" i="19"/>
  <c r="J115" i="19"/>
  <c r="BE115" i="19" s="1"/>
  <c r="BI112" i="19"/>
  <c r="BH112" i="19"/>
  <c r="BG112" i="19"/>
  <c r="BF112" i="19"/>
  <c r="BE112" i="19"/>
  <c r="T112" i="19"/>
  <c r="R112" i="19"/>
  <c r="R111" i="19" s="1"/>
  <c r="P112" i="19"/>
  <c r="BK112" i="19"/>
  <c r="BK111" i="19" s="1"/>
  <c r="J111" i="19" s="1"/>
  <c r="J59" i="19" s="1"/>
  <c r="J112" i="19"/>
  <c r="BI109" i="19"/>
  <c r="BH109" i="19"/>
  <c r="BG109" i="19"/>
  <c r="BF109" i="19"/>
  <c r="T109" i="19"/>
  <c r="R109" i="19"/>
  <c r="P109" i="19"/>
  <c r="BK109" i="19"/>
  <c r="J109" i="19"/>
  <c r="BE109" i="19" s="1"/>
  <c r="BI107" i="19"/>
  <c r="BH107" i="19"/>
  <c r="BG107" i="19"/>
  <c r="BF107" i="19"/>
  <c r="T107" i="19"/>
  <c r="R107" i="19"/>
  <c r="P107" i="19"/>
  <c r="BK107" i="19"/>
  <c r="J107" i="19"/>
  <c r="BE107" i="19" s="1"/>
  <c r="BI104" i="19"/>
  <c r="BH104" i="19"/>
  <c r="BG104" i="19"/>
  <c r="BF104" i="19"/>
  <c r="T104" i="19"/>
  <c r="R104" i="19"/>
  <c r="P104" i="19"/>
  <c r="BK104" i="19"/>
  <c r="J104" i="19"/>
  <c r="BE104" i="19" s="1"/>
  <c r="BI102" i="19"/>
  <c r="BH102" i="19"/>
  <c r="BG102" i="19"/>
  <c r="BF102" i="19"/>
  <c r="T102" i="19"/>
  <c r="R102" i="19"/>
  <c r="P102" i="19"/>
  <c r="BK102" i="19"/>
  <c r="J102" i="19"/>
  <c r="BE102" i="19" s="1"/>
  <c r="BI99" i="19"/>
  <c r="BH99" i="19"/>
  <c r="BG99" i="19"/>
  <c r="BF99" i="19"/>
  <c r="T99" i="19"/>
  <c r="R99" i="19"/>
  <c r="P99" i="19"/>
  <c r="BK99" i="19"/>
  <c r="J99" i="19"/>
  <c r="BE99" i="19" s="1"/>
  <c r="BI97" i="19"/>
  <c r="BH97" i="19"/>
  <c r="BG97" i="19"/>
  <c r="BF97" i="19"/>
  <c r="T97" i="19"/>
  <c r="R97" i="19"/>
  <c r="P97" i="19"/>
  <c r="BK97" i="19"/>
  <c r="J97" i="19"/>
  <c r="BE97" i="19" s="1"/>
  <c r="BI95" i="19"/>
  <c r="BH95" i="19"/>
  <c r="BG95" i="19"/>
  <c r="BF95" i="19"/>
  <c r="T95" i="19"/>
  <c r="R95" i="19"/>
  <c r="P95" i="19"/>
  <c r="BK95" i="19"/>
  <c r="J95" i="19"/>
  <c r="BE95" i="19" s="1"/>
  <c r="BI92" i="19"/>
  <c r="BH92" i="19"/>
  <c r="BG92" i="19"/>
  <c r="F32" i="19" s="1"/>
  <c r="BB69" i="1" s="1"/>
  <c r="BF92" i="19"/>
  <c r="T92" i="19"/>
  <c r="R92" i="19"/>
  <c r="P92" i="19"/>
  <c r="BK92" i="19"/>
  <c r="J92" i="19"/>
  <c r="BE92" i="19" s="1"/>
  <c r="BI90" i="19"/>
  <c r="BH90" i="19"/>
  <c r="F33" i="19" s="1"/>
  <c r="BC69" i="1" s="1"/>
  <c r="BG90" i="19"/>
  <c r="BF90" i="19"/>
  <c r="T90" i="19"/>
  <c r="R90" i="19"/>
  <c r="P90" i="19"/>
  <c r="BK90" i="19"/>
  <c r="BK89" i="19" s="1"/>
  <c r="J89" i="19" s="1"/>
  <c r="J58" i="19" s="1"/>
  <c r="J90" i="19"/>
  <c r="BE90" i="19" s="1"/>
  <c r="J83" i="19"/>
  <c r="J81" i="19"/>
  <c r="F81" i="19"/>
  <c r="E79" i="19"/>
  <c r="F51" i="19"/>
  <c r="F49" i="19"/>
  <c r="E47" i="19"/>
  <c r="J21" i="19"/>
  <c r="E21" i="19"/>
  <c r="J51" i="19" s="1"/>
  <c r="J20" i="19"/>
  <c r="J18" i="19"/>
  <c r="E18" i="19"/>
  <c r="F84" i="19" s="1"/>
  <c r="J17" i="19"/>
  <c r="J15" i="19"/>
  <c r="E15" i="19"/>
  <c r="F83" i="19" s="1"/>
  <c r="J14" i="19"/>
  <c r="J12" i="19"/>
  <c r="J49" i="19" s="1"/>
  <c r="E7" i="19"/>
  <c r="E77" i="19" s="1"/>
  <c r="R156" i="18"/>
  <c r="BK156" i="18"/>
  <c r="P152" i="18"/>
  <c r="T103" i="18"/>
  <c r="P103" i="18"/>
  <c r="AY68" i="1"/>
  <c r="AX68" i="1"/>
  <c r="BI160" i="18"/>
  <c r="BH160" i="18"/>
  <c r="BG160" i="18"/>
  <c r="BF160" i="18"/>
  <c r="BE160" i="18"/>
  <c r="T160" i="18"/>
  <c r="T159" i="18" s="1"/>
  <c r="R160" i="18"/>
  <c r="R159" i="18" s="1"/>
  <c r="R155" i="18" s="1"/>
  <c r="P160" i="18"/>
  <c r="P159" i="18" s="1"/>
  <c r="BK160" i="18"/>
  <c r="BK159" i="18" s="1"/>
  <c r="J159" i="18" s="1"/>
  <c r="J66" i="18" s="1"/>
  <c r="J160" i="18"/>
  <c r="BI157" i="18"/>
  <c r="BH157" i="18"/>
  <c r="BG157" i="18"/>
  <c r="BF157" i="18"/>
  <c r="T157" i="18"/>
  <c r="T156" i="18" s="1"/>
  <c r="T155" i="18" s="1"/>
  <c r="R157" i="18"/>
  <c r="P157" i="18"/>
  <c r="P156" i="18" s="1"/>
  <c r="P155" i="18" s="1"/>
  <c r="BK157" i="18"/>
  <c r="J157" i="18"/>
  <c r="BE157" i="18" s="1"/>
  <c r="BI153" i="18"/>
  <c r="BH153" i="18"/>
  <c r="BG153" i="18"/>
  <c r="BF153" i="18"/>
  <c r="BE153" i="18"/>
  <c r="T153" i="18"/>
  <c r="T152" i="18" s="1"/>
  <c r="R153" i="18"/>
  <c r="R152" i="18" s="1"/>
  <c r="P153" i="18"/>
  <c r="BK153" i="18"/>
  <c r="BK152" i="18" s="1"/>
  <c r="J152" i="18" s="1"/>
  <c r="J63" i="18" s="1"/>
  <c r="J153" i="18"/>
  <c r="BI150" i="18"/>
  <c r="BH150" i="18"/>
  <c r="BG150" i="18"/>
  <c r="BF150" i="18"/>
  <c r="BE150" i="18"/>
  <c r="T150" i="18"/>
  <c r="R150" i="18"/>
  <c r="P150" i="18"/>
  <c r="BK150" i="18"/>
  <c r="J150" i="18"/>
  <c r="BI148" i="18"/>
  <c r="BH148" i="18"/>
  <c r="BG148" i="18"/>
  <c r="BF148" i="18"/>
  <c r="BE148" i="18"/>
  <c r="T148" i="18"/>
  <c r="R148" i="18"/>
  <c r="R145" i="18" s="1"/>
  <c r="P148" i="18"/>
  <c r="P145" i="18" s="1"/>
  <c r="BK148" i="18"/>
  <c r="J148" i="18"/>
  <c r="BI146" i="18"/>
  <c r="BH146" i="18"/>
  <c r="BG146" i="18"/>
  <c r="BF146" i="18"/>
  <c r="BE146" i="18"/>
  <c r="T146" i="18"/>
  <c r="T145" i="18" s="1"/>
  <c r="R146" i="18"/>
  <c r="P146" i="18"/>
  <c r="BK146" i="18"/>
  <c r="BK145" i="18" s="1"/>
  <c r="J145" i="18" s="1"/>
  <c r="J62" i="18" s="1"/>
  <c r="J146" i="18"/>
  <c r="BI143" i="18"/>
  <c r="BH143" i="18"/>
  <c r="BG143" i="18"/>
  <c r="BF143" i="18"/>
  <c r="T143" i="18"/>
  <c r="R143" i="18"/>
  <c r="P143" i="18"/>
  <c r="BK143" i="18"/>
  <c r="J143" i="18"/>
  <c r="BE143" i="18" s="1"/>
  <c r="BI141" i="18"/>
  <c r="BH141" i="18"/>
  <c r="BG141" i="18"/>
  <c r="BF141" i="18"/>
  <c r="BE141" i="18"/>
  <c r="T141" i="18"/>
  <c r="R141" i="18"/>
  <c r="P141" i="18"/>
  <c r="BK141" i="18"/>
  <c r="BK126" i="18" s="1"/>
  <c r="J126" i="18" s="1"/>
  <c r="J141" i="18"/>
  <c r="BI139" i="18"/>
  <c r="BH139" i="18"/>
  <c r="BG139" i="18"/>
  <c r="BF139" i="18"/>
  <c r="T139" i="18"/>
  <c r="R139" i="18"/>
  <c r="P139" i="18"/>
  <c r="BK139" i="18"/>
  <c r="J139" i="18"/>
  <c r="BE139" i="18" s="1"/>
  <c r="BI137" i="18"/>
  <c r="BH137" i="18"/>
  <c r="BG137" i="18"/>
  <c r="BF137" i="18"/>
  <c r="T137" i="18"/>
  <c r="R137" i="18"/>
  <c r="P137" i="18"/>
  <c r="BK137" i="18"/>
  <c r="J137" i="18"/>
  <c r="BE137" i="18" s="1"/>
  <c r="BI135" i="18"/>
  <c r="BH135" i="18"/>
  <c r="BG135" i="18"/>
  <c r="BF135" i="18"/>
  <c r="T135" i="18"/>
  <c r="R135" i="18"/>
  <c r="P135" i="18"/>
  <c r="BK135" i="18"/>
  <c r="J135" i="18"/>
  <c r="BE135" i="18" s="1"/>
  <c r="BI133" i="18"/>
  <c r="BH133" i="18"/>
  <c r="BG133" i="18"/>
  <c r="BF133" i="18"/>
  <c r="BE133" i="18"/>
  <c r="T133" i="18"/>
  <c r="R133" i="18"/>
  <c r="P133" i="18"/>
  <c r="BK133" i="18"/>
  <c r="J133" i="18"/>
  <c r="BI131" i="18"/>
  <c r="BH131" i="18"/>
  <c r="BG131" i="18"/>
  <c r="BF131" i="18"/>
  <c r="T131" i="18"/>
  <c r="R131" i="18"/>
  <c r="P131" i="18"/>
  <c r="BK131" i="18"/>
  <c r="J131" i="18"/>
  <c r="BE131" i="18" s="1"/>
  <c r="BI129" i="18"/>
  <c r="BH129" i="18"/>
  <c r="BG129" i="18"/>
  <c r="BF129" i="18"/>
  <c r="T129" i="18"/>
  <c r="R129" i="18"/>
  <c r="P129" i="18"/>
  <c r="P126" i="18" s="1"/>
  <c r="BK129" i="18"/>
  <c r="J129" i="18"/>
  <c r="BE129" i="18" s="1"/>
  <c r="BI127" i="18"/>
  <c r="BH127" i="18"/>
  <c r="BG127" i="18"/>
  <c r="BF127" i="18"/>
  <c r="T127" i="18"/>
  <c r="R127" i="18"/>
  <c r="R126" i="18" s="1"/>
  <c r="P127" i="18"/>
  <c r="BK127" i="18"/>
  <c r="J127" i="18"/>
  <c r="BE127" i="18" s="1"/>
  <c r="J61" i="18"/>
  <c r="BI124" i="18"/>
  <c r="BH124" i="18"/>
  <c r="BG124" i="18"/>
  <c r="BF124" i="18"/>
  <c r="BE124" i="18"/>
  <c r="T124" i="18"/>
  <c r="R124" i="18"/>
  <c r="P124" i="18"/>
  <c r="BK124" i="18"/>
  <c r="J124" i="18"/>
  <c r="BI122" i="18"/>
  <c r="BH122" i="18"/>
  <c r="BG122" i="18"/>
  <c r="BF122" i="18"/>
  <c r="T122" i="18"/>
  <c r="R122" i="18"/>
  <c r="P122" i="18"/>
  <c r="BK122" i="18"/>
  <c r="J122" i="18"/>
  <c r="BE122" i="18" s="1"/>
  <c r="BI120" i="18"/>
  <c r="BH120" i="18"/>
  <c r="BG120" i="18"/>
  <c r="BF120" i="18"/>
  <c r="BE120" i="18"/>
  <c r="T120" i="18"/>
  <c r="R120" i="18"/>
  <c r="P120" i="18"/>
  <c r="BK120" i="18"/>
  <c r="J120" i="18"/>
  <c r="BI118" i="18"/>
  <c r="BH118" i="18"/>
  <c r="BG118" i="18"/>
  <c r="BF118" i="18"/>
  <c r="T118" i="18"/>
  <c r="R118" i="18"/>
  <c r="P118" i="18"/>
  <c r="BK118" i="18"/>
  <c r="J118" i="18"/>
  <c r="BE118" i="18" s="1"/>
  <c r="BI116" i="18"/>
  <c r="BH116" i="18"/>
  <c r="BG116" i="18"/>
  <c r="BF116" i="18"/>
  <c r="BE116" i="18"/>
  <c r="T116" i="18"/>
  <c r="R116" i="18"/>
  <c r="P116" i="18"/>
  <c r="BK116" i="18"/>
  <c r="J116" i="18"/>
  <c r="BI114" i="18"/>
  <c r="BH114" i="18"/>
  <c r="BG114" i="18"/>
  <c r="BF114" i="18"/>
  <c r="T114" i="18"/>
  <c r="R114" i="18"/>
  <c r="P114" i="18"/>
  <c r="BK114" i="18"/>
  <c r="J114" i="18"/>
  <c r="BE114" i="18" s="1"/>
  <c r="BI112" i="18"/>
  <c r="BH112" i="18"/>
  <c r="BG112" i="18"/>
  <c r="BF112" i="18"/>
  <c r="BE112" i="18"/>
  <c r="T112" i="18"/>
  <c r="R112" i="18"/>
  <c r="P112" i="18"/>
  <c r="BK112" i="18"/>
  <c r="J112" i="18"/>
  <c r="BI110" i="18"/>
  <c r="BH110" i="18"/>
  <c r="BG110" i="18"/>
  <c r="BF110" i="18"/>
  <c r="T110" i="18"/>
  <c r="R110" i="18"/>
  <c r="P110" i="18"/>
  <c r="BK110" i="18"/>
  <c r="J110" i="18"/>
  <c r="BE110" i="18" s="1"/>
  <c r="BI107" i="18"/>
  <c r="BH107" i="18"/>
  <c r="BG107" i="18"/>
  <c r="BF107" i="18"/>
  <c r="BE107" i="18"/>
  <c r="T107" i="18"/>
  <c r="R107" i="18"/>
  <c r="R106" i="18" s="1"/>
  <c r="P107" i="18"/>
  <c r="BK107" i="18"/>
  <c r="J107" i="18"/>
  <c r="BI104" i="18"/>
  <c r="BH104" i="18"/>
  <c r="BG104" i="18"/>
  <c r="BF104" i="18"/>
  <c r="BE104" i="18"/>
  <c r="T104" i="18"/>
  <c r="R104" i="18"/>
  <c r="R103" i="18" s="1"/>
  <c r="P104" i="18"/>
  <c r="BK104" i="18"/>
  <c r="BK103" i="18" s="1"/>
  <c r="J103" i="18" s="1"/>
  <c r="J59" i="18" s="1"/>
  <c r="J104" i="18"/>
  <c r="BI100" i="18"/>
  <c r="BH100" i="18"/>
  <c r="BG100" i="18"/>
  <c r="BF100" i="18"/>
  <c r="BE100" i="18"/>
  <c r="T100" i="18"/>
  <c r="R100" i="18"/>
  <c r="P100" i="18"/>
  <c r="BK100" i="18"/>
  <c r="J100" i="18"/>
  <c r="BI98" i="18"/>
  <c r="BH98" i="18"/>
  <c r="BG98" i="18"/>
  <c r="BF98" i="18"/>
  <c r="BE98" i="18"/>
  <c r="T98" i="18"/>
  <c r="R98" i="18"/>
  <c r="P98" i="18"/>
  <c r="BK98" i="18"/>
  <c r="J98" i="18"/>
  <c r="BI96" i="18"/>
  <c r="BH96" i="18"/>
  <c r="BG96" i="18"/>
  <c r="BF96" i="18"/>
  <c r="BE96" i="18"/>
  <c r="T96" i="18"/>
  <c r="R96" i="18"/>
  <c r="P96" i="18"/>
  <c r="BK96" i="18"/>
  <c r="J96" i="18"/>
  <c r="BI93" i="18"/>
  <c r="BH93" i="18"/>
  <c r="BG93" i="18"/>
  <c r="BF93" i="18"/>
  <c r="BE93" i="18"/>
  <c r="T93" i="18"/>
  <c r="R93" i="18"/>
  <c r="P93" i="18"/>
  <c r="BK93" i="18"/>
  <c r="J93" i="18"/>
  <c r="BI91" i="18"/>
  <c r="BH91" i="18"/>
  <c r="BG91" i="18"/>
  <c r="BF91" i="18"/>
  <c r="BE91" i="18"/>
  <c r="T91" i="18"/>
  <c r="R91" i="18"/>
  <c r="P91" i="18"/>
  <c r="BK91" i="18"/>
  <c r="J91" i="18"/>
  <c r="BI89" i="18"/>
  <c r="F34" i="18" s="1"/>
  <c r="BD68" i="1" s="1"/>
  <c r="BH89" i="18"/>
  <c r="BG89" i="18"/>
  <c r="BF89" i="18"/>
  <c r="BE89" i="18"/>
  <c r="T89" i="18"/>
  <c r="R89" i="18"/>
  <c r="P89" i="18"/>
  <c r="P88" i="18" s="1"/>
  <c r="BK89" i="18"/>
  <c r="BK88" i="18" s="1"/>
  <c r="J89" i="18"/>
  <c r="F83" i="18"/>
  <c r="J80" i="18"/>
  <c r="F80" i="18"/>
  <c r="E78" i="18"/>
  <c r="E76" i="18"/>
  <c r="J51" i="18"/>
  <c r="J49" i="18"/>
  <c r="F49" i="18"/>
  <c r="E47" i="18"/>
  <c r="J21" i="18"/>
  <c r="E21" i="18"/>
  <c r="J82" i="18" s="1"/>
  <c r="J20" i="18"/>
  <c r="J18" i="18"/>
  <c r="E18" i="18"/>
  <c r="F52" i="18" s="1"/>
  <c r="J17" i="18"/>
  <c r="J15" i="18"/>
  <c r="E15" i="18"/>
  <c r="F51" i="18" s="1"/>
  <c r="J14" i="18"/>
  <c r="J12" i="18"/>
  <c r="E7" i="18"/>
  <c r="E45" i="18" s="1"/>
  <c r="T155" i="17"/>
  <c r="R155" i="17"/>
  <c r="R152" i="17"/>
  <c r="R151" i="17" s="1"/>
  <c r="BK152" i="17"/>
  <c r="J152" i="17" s="1"/>
  <c r="J65" i="17" s="1"/>
  <c r="R148" i="17"/>
  <c r="P148" i="17"/>
  <c r="T141" i="17"/>
  <c r="P141" i="17"/>
  <c r="T113" i="17"/>
  <c r="R110" i="17"/>
  <c r="J110" i="17"/>
  <c r="J59" i="17" s="1"/>
  <c r="AY67" i="1"/>
  <c r="AX67" i="1"/>
  <c r="BI156" i="17"/>
  <c r="BH156" i="17"/>
  <c r="BG156" i="17"/>
  <c r="BF156" i="17"/>
  <c r="BE156" i="17"/>
  <c r="T156" i="17"/>
  <c r="R156" i="17"/>
  <c r="P156" i="17"/>
  <c r="P155" i="17" s="1"/>
  <c r="P151" i="17" s="1"/>
  <c r="BK156" i="17"/>
  <c r="BK155" i="17" s="1"/>
  <c r="J156" i="17"/>
  <c r="BI153" i="17"/>
  <c r="BH153" i="17"/>
  <c r="BG153" i="17"/>
  <c r="BF153" i="17"/>
  <c r="T153" i="17"/>
  <c r="T152" i="17" s="1"/>
  <c r="T151" i="17" s="1"/>
  <c r="R153" i="17"/>
  <c r="P153" i="17"/>
  <c r="P152" i="17" s="1"/>
  <c r="BK153" i="17"/>
  <c r="J153" i="17"/>
  <c r="BE153" i="17" s="1"/>
  <c r="BI149" i="17"/>
  <c r="BH149" i="17"/>
  <c r="BG149" i="17"/>
  <c r="BF149" i="17"/>
  <c r="T149" i="17"/>
  <c r="T148" i="17" s="1"/>
  <c r="R149" i="17"/>
  <c r="P149" i="17"/>
  <c r="BK149" i="17"/>
  <c r="BK148" i="17" s="1"/>
  <c r="J148" i="17" s="1"/>
  <c r="J63" i="17" s="1"/>
  <c r="J149" i="17"/>
  <c r="BE149" i="17" s="1"/>
  <c r="BI146" i="17"/>
  <c r="BH146" i="17"/>
  <c r="BG146" i="17"/>
  <c r="BF146" i="17"/>
  <c r="BE146" i="17"/>
  <c r="T146" i="17"/>
  <c r="R146" i="17"/>
  <c r="P146" i="17"/>
  <c r="BK146" i="17"/>
  <c r="J146" i="17"/>
  <c r="BI144" i="17"/>
  <c r="BH144" i="17"/>
  <c r="BG144" i="17"/>
  <c r="BF144" i="17"/>
  <c r="BE144" i="17"/>
  <c r="T144" i="17"/>
  <c r="R144" i="17"/>
  <c r="P144" i="17"/>
  <c r="BK144" i="17"/>
  <c r="J144" i="17"/>
  <c r="BI142" i="17"/>
  <c r="BH142" i="17"/>
  <c r="BG142" i="17"/>
  <c r="BF142" i="17"/>
  <c r="BE142" i="17"/>
  <c r="T142" i="17"/>
  <c r="R142" i="17"/>
  <c r="R141" i="17" s="1"/>
  <c r="P142" i="17"/>
  <c r="BK142" i="17"/>
  <c r="J142" i="17"/>
  <c r="BI139" i="17"/>
  <c r="BH139" i="17"/>
  <c r="BG139" i="17"/>
  <c r="BF139" i="17"/>
  <c r="T139" i="17"/>
  <c r="R139" i="17"/>
  <c r="P139" i="17"/>
  <c r="BK139" i="17"/>
  <c r="J139" i="17"/>
  <c r="BE139" i="17" s="1"/>
  <c r="BI137" i="17"/>
  <c r="BH137" i="17"/>
  <c r="BG137" i="17"/>
  <c r="BF137" i="17"/>
  <c r="T137" i="17"/>
  <c r="R137" i="17"/>
  <c r="P137" i="17"/>
  <c r="BK137" i="17"/>
  <c r="J137" i="17"/>
  <c r="BE137" i="17" s="1"/>
  <c r="BI135" i="17"/>
  <c r="BH135" i="17"/>
  <c r="BG135" i="17"/>
  <c r="BF135" i="17"/>
  <c r="T135" i="17"/>
  <c r="R135" i="17"/>
  <c r="P135" i="17"/>
  <c r="BK135" i="17"/>
  <c r="J135" i="17"/>
  <c r="BE135" i="17" s="1"/>
  <c r="BI133" i="17"/>
  <c r="BH133" i="17"/>
  <c r="BG133" i="17"/>
  <c r="BF133" i="17"/>
  <c r="T133" i="17"/>
  <c r="R133" i="17"/>
  <c r="P133" i="17"/>
  <c r="BK133" i="17"/>
  <c r="J133" i="17"/>
  <c r="BE133" i="17" s="1"/>
  <c r="BI131" i="17"/>
  <c r="BH131" i="17"/>
  <c r="BG131" i="17"/>
  <c r="BF131" i="17"/>
  <c r="T131" i="17"/>
  <c r="R131" i="17"/>
  <c r="P131" i="17"/>
  <c r="BK131" i="17"/>
  <c r="J131" i="17"/>
  <c r="BE131" i="17" s="1"/>
  <c r="BI129" i="17"/>
  <c r="BH129" i="17"/>
  <c r="BG129" i="17"/>
  <c r="BF129" i="17"/>
  <c r="T129" i="17"/>
  <c r="R129" i="17"/>
  <c r="P129" i="17"/>
  <c r="BK129" i="17"/>
  <c r="J129" i="17"/>
  <c r="BE129" i="17" s="1"/>
  <c r="BI127" i="17"/>
  <c r="BH127" i="17"/>
  <c r="BG127" i="17"/>
  <c r="BF127" i="17"/>
  <c r="T127" i="17"/>
  <c r="R127" i="17"/>
  <c r="P127" i="17"/>
  <c r="BK127" i="17"/>
  <c r="J127" i="17"/>
  <c r="BE127" i="17" s="1"/>
  <c r="BI125" i="17"/>
  <c r="BH125" i="17"/>
  <c r="BG125" i="17"/>
  <c r="BF125" i="17"/>
  <c r="T125" i="17"/>
  <c r="R125" i="17"/>
  <c r="P125" i="17"/>
  <c r="BK125" i="17"/>
  <c r="J125" i="17"/>
  <c r="BE125" i="17" s="1"/>
  <c r="BI123" i="17"/>
  <c r="BH123" i="17"/>
  <c r="BG123" i="17"/>
  <c r="BF123" i="17"/>
  <c r="T123" i="17"/>
  <c r="R123" i="17"/>
  <c r="R120" i="17" s="1"/>
  <c r="P123" i="17"/>
  <c r="BK123" i="17"/>
  <c r="J123" i="17"/>
  <c r="BE123" i="17" s="1"/>
  <c r="BI121" i="17"/>
  <c r="BH121" i="17"/>
  <c r="BG121" i="17"/>
  <c r="BF121" i="17"/>
  <c r="T121" i="17"/>
  <c r="R121" i="17"/>
  <c r="P121" i="17"/>
  <c r="BK121" i="17"/>
  <c r="BK120" i="17" s="1"/>
  <c r="J120" i="17" s="1"/>
  <c r="J61" i="17" s="1"/>
  <c r="J121" i="17"/>
  <c r="BE121" i="17" s="1"/>
  <c r="BI118" i="17"/>
  <c r="BH118" i="17"/>
  <c r="BG118" i="17"/>
  <c r="BF118" i="17"/>
  <c r="BE118" i="17"/>
  <c r="T118" i="17"/>
  <c r="R118" i="17"/>
  <c r="P118" i="17"/>
  <c r="BK118" i="17"/>
  <c r="J118" i="17"/>
  <c r="BI116" i="17"/>
  <c r="BH116" i="17"/>
  <c r="BG116" i="17"/>
  <c r="BF116" i="17"/>
  <c r="BE116" i="17"/>
  <c r="T116" i="17"/>
  <c r="R116" i="17"/>
  <c r="P116" i="17"/>
  <c r="P113" i="17" s="1"/>
  <c r="BK116" i="17"/>
  <c r="J116" i="17"/>
  <c r="BI114" i="17"/>
  <c r="BH114" i="17"/>
  <c r="BG114" i="17"/>
  <c r="BF114" i="17"/>
  <c r="BE114" i="17"/>
  <c r="T114" i="17"/>
  <c r="R114" i="17"/>
  <c r="R113" i="17" s="1"/>
  <c r="P114" i="17"/>
  <c r="BK114" i="17"/>
  <c r="J114" i="17"/>
  <c r="BI111" i="17"/>
  <c r="BH111" i="17"/>
  <c r="BG111" i="17"/>
  <c r="BF111" i="17"/>
  <c r="J31" i="17" s="1"/>
  <c r="AW67" i="1" s="1"/>
  <c r="T111" i="17"/>
  <c r="T110" i="17" s="1"/>
  <c r="R111" i="17"/>
  <c r="P111" i="17"/>
  <c r="P110" i="17" s="1"/>
  <c r="BK111" i="17"/>
  <c r="BK110" i="17" s="1"/>
  <c r="J111" i="17"/>
  <c r="BE111" i="17" s="1"/>
  <c r="BI108" i="17"/>
  <c r="BH108" i="17"/>
  <c r="BG108" i="17"/>
  <c r="BF108" i="17"/>
  <c r="BE108" i="17"/>
  <c r="T108" i="17"/>
  <c r="R108" i="17"/>
  <c r="P108" i="17"/>
  <c r="BK108" i="17"/>
  <c r="J108" i="17"/>
  <c r="BI106" i="17"/>
  <c r="BH106" i="17"/>
  <c r="BG106" i="17"/>
  <c r="BF106" i="17"/>
  <c r="BE106" i="17"/>
  <c r="T106" i="17"/>
  <c r="R106" i="17"/>
  <c r="P106" i="17"/>
  <c r="BK106" i="17"/>
  <c r="J106" i="17"/>
  <c r="BI103" i="17"/>
  <c r="BH103" i="17"/>
  <c r="BG103" i="17"/>
  <c r="BF103" i="17"/>
  <c r="BE103" i="17"/>
  <c r="T103" i="17"/>
  <c r="R103" i="17"/>
  <c r="P103" i="17"/>
  <c r="BK103" i="17"/>
  <c r="J103" i="17"/>
  <c r="BI101" i="17"/>
  <c r="BH101" i="17"/>
  <c r="BG101" i="17"/>
  <c r="BF101" i="17"/>
  <c r="BE101" i="17"/>
  <c r="T101" i="17"/>
  <c r="R101" i="17"/>
  <c r="P101" i="17"/>
  <c r="BK101" i="17"/>
  <c r="J101" i="17"/>
  <c r="BI98" i="17"/>
  <c r="BH98" i="17"/>
  <c r="BG98" i="17"/>
  <c r="BF98" i="17"/>
  <c r="BE98" i="17"/>
  <c r="T98" i="17"/>
  <c r="R98" i="17"/>
  <c r="P98" i="17"/>
  <c r="BK98" i="17"/>
  <c r="J98" i="17"/>
  <c r="BI96" i="17"/>
  <c r="BH96" i="17"/>
  <c r="BG96" i="17"/>
  <c r="BF96" i="17"/>
  <c r="BE96" i="17"/>
  <c r="T96" i="17"/>
  <c r="R96" i="17"/>
  <c r="P96" i="17"/>
  <c r="BK96" i="17"/>
  <c r="J96" i="17"/>
  <c r="BI94" i="17"/>
  <c r="BH94" i="17"/>
  <c r="BG94" i="17"/>
  <c r="BF94" i="17"/>
  <c r="BE94" i="17"/>
  <c r="T94" i="17"/>
  <c r="R94" i="17"/>
  <c r="P94" i="17"/>
  <c r="BK94" i="17"/>
  <c r="J94" i="17"/>
  <c r="BI91" i="17"/>
  <c r="BH91" i="17"/>
  <c r="BG91" i="17"/>
  <c r="BF91" i="17"/>
  <c r="BE91" i="17"/>
  <c r="T91" i="17"/>
  <c r="R91" i="17"/>
  <c r="P91" i="17"/>
  <c r="BK91" i="17"/>
  <c r="J91" i="17"/>
  <c r="BI89" i="17"/>
  <c r="F34" i="17" s="1"/>
  <c r="BD67" i="1" s="1"/>
  <c r="BH89" i="17"/>
  <c r="BG89" i="17"/>
  <c r="F32" i="17" s="1"/>
  <c r="BB67" i="1" s="1"/>
  <c r="BF89" i="17"/>
  <c r="BE89" i="17"/>
  <c r="T89" i="17"/>
  <c r="T88" i="17" s="1"/>
  <c r="R89" i="17"/>
  <c r="R88" i="17" s="1"/>
  <c r="R87" i="17" s="1"/>
  <c r="R86" i="17" s="1"/>
  <c r="P89" i="17"/>
  <c r="P88" i="17" s="1"/>
  <c r="BK89" i="17"/>
  <c r="BK88" i="17" s="1"/>
  <c r="J89" i="17"/>
  <c r="F83" i="17"/>
  <c r="F80" i="17"/>
  <c r="E78" i="17"/>
  <c r="E76" i="17"/>
  <c r="F49" i="17"/>
  <c r="E47" i="17"/>
  <c r="J21" i="17"/>
  <c r="E21" i="17"/>
  <c r="J82" i="17" s="1"/>
  <c r="J20" i="17"/>
  <c r="J18" i="17"/>
  <c r="E18" i="17"/>
  <c r="F52" i="17" s="1"/>
  <c r="J17" i="17"/>
  <c r="J15" i="17"/>
  <c r="E15" i="17"/>
  <c r="F51" i="17" s="1"/>
  <c r="J14" i="17"/>
  <c r="J12" i="17"/>
  <c r="E7" i="17"/>
  <c r="E45" i="17" s="1"/>
  <c r="P154" i="16"/>
  <c r="BK154" i="16"/>
  <c r="J154" i="16" s="1"/>
  <c r="J66" i="16" s="1"/>
  <c r="T151" i="16"/>
  <c r="R151" i="16"/>
  <c r="T150" i="16"/>
  <c r="J147" i="16"/>
  <c r="J63" i="16" s="1"/>
  <c r="BK140" i="16"/>
  <c r="J140" i="16" s="1"/>
  <c r="J62" i="16" s="1"/>
  <c r="T115" i="16"/>
  <c r="BK115" i="16"/>
  <c r="J115" i="16" s="1"/>
  <c r="J60" i="16" s="1"/>
  <c r="J112" i="16"/>
  <c r="J59" i="16" s="1"/>
  <c r="BK88" i="16"/>
  <c r="J88" i="16" s="1"/>
  <c r="J58" i="16" s="1"/>
  <c r="AY66" i="1"/>
  <c r="AX66" i="1"/>
  <c r="BI155" i="16"/>
  <c r="BH155" i="16"/>
  <c r="BG155" i="16"/>
  <c r="BF155" i="16"/>
  <c r="T155" i="16"/>
  <c r="T154" i="16" s="1"/>
  <c r="R155" i="16"/>
  <c r="R154" i="16" s="1"/>
  <c r="P155" i="16"/>
  <c r="BK155" i="16"/>
  <c r="J155" i="16"/>
  <c r="BE155" i="16" s="1"/>
  <c r="BI152" i="16"/>
  <c r="BH152" i="16"/>
  <c r="BG152" i="16"/>
  <c r="BF152" i="16"/>
  <c r="BE152" i="16"/>
  <c r="T152" i="16"/>
  <c r="R152" i="16"/>
  <c r="P152" i="16"/>
  <c r="P151" i="16" s="1"/>
  <c r="BK152" i="16"/>
  <c r="BK151" i="16" s="1"/>
  <c r="J151" i="16" s="1"/>
  <c r="J65" i="16" s="1"/>
  <c r="J152" i="16"/>
  <c r="BI148" i="16"/>
  <c r="BH148" i="16"/>
  <c r="BG148" i="16"/>
  <c r="BF148" i="16"/>
  <c r="BE148" i="16"/>
  <c r="T148" i="16"/>
  <c r="T147" i="16" s="1"/>
  <c r="R148" i="16"/>
  <c r="R147" i="16" s="1"/>
  <c r="P148" i="16"/>
  <c r="P147" i="16" s="1"/>
  <c r="BK148" i="16"/>
  <c r="BK147" i="16" s="1"/>
  <c r="J148" i="16"/>
  <c r="BI145" i="16"/>
  <c r="BH145" i="16"/>
  <c r="BG145" i="16"/>
  <c r="BF145" i="16"/>
  <c r="T145" i="16"/>
  <c r="R145" i="16"/>
  <c r="P145" i="16"/>
  <c r="BK145" i="16"/>
  <c r="J145" i="16"/>
  <c r="BE145" i="16" s="1"/>
  <c r="BI143" i="16"/>
  <c r="BH143" i="16"/>
  <c r="BG143" i="16"/>
  <c r="BF143" i="16"/>
  <c r="T143" i="16"/>
  <c r="R143" i="16"/>
  <c r="R140" i="16" s="1"/>
  <c r="P143" i="16"/>
  <c r="P140" i="16" s="1"/>
  <c r="BK143" i="16"/>
  <c r="J143" i="16"/>
  <c r="BE143" i="16" s="1"/>
  <c r="BI141" i="16"/>
  <c r="BH141" i="16"/>
  <c r="BG141" i="16"/>
  <c r="BF141" i="16"/>
  <c r="T141" i="16"/>
  <c r="R141" i="16"/>
  <c r="P141" i="16"/>
  <c r="BK141" i="16"/>
  <c r="J141" i="16"/>
  <c r="BE141" i="16" s="1"/>
  <c r="BI139" i="16"/>
  <c r="BH139" i="16"/>
  <c r="BG139" i="16"/>
  <c r="BF139" i="16"/>
  <c r="BE139" i="16"/>
  <c r="T139" i="16"/>
  <c r="R139" i="16"/>
  <c r="P139" i="16"/>
  <c r="BK139" i="16"/>
  <c r="J139" i="16"/>
  <c r="BI137" i="16"/>
  <c r="BH137" i="16"/>
  <c r="BG137" i="16"/>
  <c r="BF137" i="16"/>
  <c r="BE137" i="16"/>
  <c r="T137" i="16"/>
  <c r="R137" i="16"/>
  <c r="P137" i="16"/>
  <c r="BK137" i="16"/>
  <c r="J137" i="16"/>
  <c r="BI135" i="16"/>
  <c r="BH135" i="16"/>
  <c r="BG135" i="16"/>
  <c r="BF135" i="16"/>
  <c r="BE135" i="16"/>
  <c r="T135" i="16"/>
  <c r="R135" i="16"/>
  <c r="P135" i="16"/>
  <c r="BK135" i="16"/>
  <c r="J135" i="16"/>
  <c r="BI133" i="16"/>
  <c r="BH133" i="16"/>
  <c r="BG133" i="16"/>
  <c r="BF133" i="16"/>
  <c r="BE133" i="16"/>
  <c r="T133" i="16"/>
  <c r="R133" i="16"/>
  <c r="P133" i="16"/>
  <c r="BK133" i="16"/>
  <c r="J133" i="16"/>
  <c r="BI131" i="16"/>
  <c r="BH131" i="16"/>
  <c r="BG131" i="16"/>
  <c r="BF131" i="16"/>
  <c r="BE131" i="16"/>
  <c r="T131" i="16"/>
  <c r="R131" i="16"/>
  <c r="P131" i="16"/>
  <c r="BK131" i="16"/>
  <c r="J131" i="16"/>
  <c r="BI129" i="16"/>
  <c r="BH129" i="16"/>
  <c r="BG129" i="16"/>
  <c r="BF129" i="16"/>
  <c r="BE129" i="16"/>
  <c r="T129" i="16"/>
  <c r="R129" i="16"/>
  <c r="P129" i="16"/>
  <c r="BK129" i="16"/>
  <c r="J129" i="16"/>
  <c r="BI127" i="16"/>
  <c r="BH127" i="16"/>
  <c r="BG127" i="16"/>
  <c r="BF127" i="16"/>
  <c r="BE127" i="16"/>
  <c r="T127" i="16"/>
  <c r="R127" i="16"/>
  <c r="P127" i="16"/>
  <c r="BK127" i="16"/>
  <c r="J127" i="16"/>
  <c r="BI125" i="16"/>
  <c r="BH125" i="16"/>
  <c r="BG125" i="16"/>
  <c r="BF125" i="16"/>
  <c r="BE125" i="16"/>
  <c r="T125" i="16"/>
  <c r="R125" i="16"/>
  <c r="P125" i="16"/>
  <c r="BK125" i="16"/>
  <c r="J125" i="16"/>
  <c r="BI123" i="16"/>
  <c r="BH123" i="16"/>
  <c r="BG123" i="16"/>
  <c r="F32" i="16" s="1"/>
  <c r="BB66" i="1" s="1"/>
  <c r="BF123" i="16"/>
  <c r="BE123" i="16"/>
  <c r="T123" i="16"/>
  <c r="T122" i="16" s="1"/>
  <c r="R123" i="16"/>
  <c r="R122" i="16" s="1"/>
  <c r="P123" i="16"/>
  <c r="P122" i="16" s="1"/>
  <c r="BK123" i="16"/>
  <c r="J123" i="16"/>
  <c r="BI120" i="16"/>
  <c r="BH120" i="16"/>
  <c r="BG120" i="16"/>
  <c r="BF120" i="16"/>
  <c r="T120" i="16"/>
  <c r="R120" i="16"/>
  <c r="P120" i="16"/>
  <c r="BK120" i="16"/>
  <c r="J120" i="16"/>
  <c r="BE120" i="16" s="1"/>
  <c r="BI118" i="16"/>
  <c r="BH118" i="16"/>
  <c r="BG118" i="16"/>
  <c r="BF118" i="16"/>
  <c r="T118" i="16"/>
  <c r="R118" i="16"/>
  <c r="P118" i="16"/>
  <c r="BK118" i="16"/>
  <c r="J118" i="16"/>
  <c r="BE118" i="16" s="1"/>
  <c r="BI116" i="16"/>
  <c r="BH116" i="16"/>
  <c r="BG116" i="16"/>
  <c r="BF116" i="16"/>
  <c r="T116" i="16"/>
  <c r="R116" i="16"/>
  <c r="R115" i="16" s="1"/>
  <c r="P116" i="16"/>
  <c r="BK116" i="16"/>
  <c r="J116" i="16"/>
  <c r="BE116" i="16" s="1"/>
  <c r="BI113" i="16"/>
  <c r="BH113" i="16"/>
  <c r="BG113" i="16"/>
  <c r="BF113" i="16"/>
  <c r="BE113" i="16"/>
  <c r="T113" i="16"/>
  <c r="T112" i="16" s="1"/>
  <c r="R113" i="16"/>
  <c r="R112" i="16" s="1"/>
  <c r="P113" i="16"/>
  <c r="P112" i="16" s="1"/>
  <c r="BK113" i="16"/>
  <c r="BK112" i="16" s="1"/>
  <c r="J113" i="16"/>
  <c r="BI110" i="16"/>
  <c r="BH110" i="16"/>
  <c r="BG110" i="16"/>
  <c r="BF110" i="16"/>
  <c r="T110" i="16"/>
  <c r="R110" i="16"/>
  <c r="P110" i="16"/>
  <c r="BK110" i="16"/>
  <c r="J110" i="16"/>
  <c r="BE110" i="16" s="1"/>
  <c r="BI108" i="16"/>
  <c r="BH108" i="16"/>
  <c r="BG108" i="16"/>
  <c r="BF108" i="16"/>
  <c r="T108" i="16"/>
  <c r="R108" i="16"/>
  <c r="P108" i="16"/>
  <c r="BK108" i="16"/>
  <c r="J108" i="16"/>
  <c r="BE108" i="16" s="1"/>
  <c r="BI105" i="16"/>
  <c r="BH105" i="16"/>
  <c r="BG105" i="16"/>
  <c r="BF105" i="16"/>
  <c r="T105" i="16"/>
  <c r="R105" i="16"/>
  <c r="P105" i="16"/>
  <c r="BK105" i="16"/>
  <c r="J105" i="16"/>
  <c r="BE105" i="16" s="1"/>
  <c r="BI103" i="16"/>
  <c r="BH103" i="16"/>
  <c r="BG103" i="16"/>
  <c r="BF103" i="16"/>
  <c r="T103" i="16"/>
  <c r="R103" i="16"/>
  <c r="P103" i="16"/>
  <c r="BK103" i="16"/>
  <c r="J103" i="16"/>
  <c r="BE103" i="16" s="1"/>
  <c r="BI100" i="16"/>
  <c r="BH100" i="16"/>
  <c r="BG100" i="16"/>
  <c r="BF100" i="16"/>
  <c r="T100" i="16"/>
  <c r="R100" i="16"/>
  <c r="P100" i="16"/>
  <c r="BK100" i="16"/>
  <c r="J100" i="16"/>
  <c r="BE100" i="16" s="1"/>
  <c r="BI98" i="16"/>
  <c r="BH98" i="16"/>
  <c r="BG98" i="16"/>
  <c r="BF98" i="16"/>
  <c r="T98" i="16"/>
  <c r="R98" i="16"/>
  <c r="P98" i="16"/>
  <c r="BK98" i="16"/>
  <c r="J98" i="16"/>
  <c r="BE98" i="16" s="1"/>
  <c r="BI96" i="16"/>
  <c r="BH96" i="16"/>
  <c r="BG96" i="16"/>
  <c r="BF96" i="16"/>
  <c r="T96" i="16"/>
  <c r="R96" i="16"/>
  <c r="P96" i="16"/>
  <c r="BK96" i="16"/>
  <c r="J96" i="16"/>
  <c r="BE96" i="16" s="1"/>
  <c r="BI93" i="16"/>
  <c r="BH93" i="16"/>
  <c r="BG93" i="16"/>
  <c r="BF93" i="16"/>
  <c r="T93" i="16"/>
  <c r="R93" i="16"/>
  <c r="P93" i="16"/>
  <c r="BK93" i="16"/>
  <c r="J93" i="16"/>
  <c r="BE93" i="16" s="1"/>
  <c r="BI91" i="16"/>
  <c r="BH91" i="16"/>
  <c r="BG91" i="16"/>
  <c r="BF91" i="16"/>
  <c r="T91" i="16"/>
  <c r="R91" i="16"/>
  <c r="P91" i="16"/>
  <c r="BK91" i="16"/>
  <c r="J91" i="16"/>
  <c r="BE91" i="16" s="1"/>
  <c r="BI89" i="16"/>
  <c r="BH89" i="16"/>
  <c r="BG89" i="16"/>
  <c r="BF89" i="16"/>
  <c r="T89" i="16"/>
  <c r="T88" i="16" s="1"/>
  <c r="R89" i="16"/>
  <c r="R88" i="16" s="1"/>
  <c r="R87" i="16" s="1"/>
  <c r="P89" i="16"/>
  <c r="P88" i="16" s="1"/>
  <c r="BK89" i="16"/>
  <c r="J89" i="16"/>
  <c r="BE89" i="16" s="1"/>
  <c r="J30" i="16" s="1"/>
  <c r="AV66" i="1" s="1"/>
  <c r="J82" i="16"/>
  <c r="J80" i="16"/>
  <c r="F80" i="16"/>
  <c r="E78" i="16"/>
  <c r="F52" i="16"/>
  <c r="F51" i="16"/>
  <c r="J49" i="16"/>
  <c r="F49" i="16"/>
  <c r="E47" i="16"/>
  <c r="J21" i="16"/>
  <c r="E21" i="16"/>
  <c r="J51" i="16" s="1"/>
  <c r="J20" i="16"/>
  <c r="J18" i="16"/>
  <c r="E18" i="16"/>
  <c r="F83" i="16" s="1"/>
  <c r="J17" i="16"/>
  <c r="J15" i="16"/>
  <c r="E15" i="16"/>
  <c r="F82" i="16" s="1"/>
  <c r="J14" i="16"/>
  <c r="J12" i="16"/>
  <c r="E7" i="16"/>
  <c r="E45" i="16" s="1"/>
  <c r="T162" i="15"/>
  <c r="BK162" i="15"/>
  <c r="P158" i="15"/>
  <c r="BK158" i="15"/>
  <c r="J158" i="15" s="1"/>
  <c r="J63" i="15" s="1"/>
  <c r="BK122" i="15"/>
  <c r="J122" i="15" s="1"/>
  <c r="J61" i="15" s="1"/>
  <c r="P112" i="15"/>
  <c r="BK112" i="15"/>
  <c r="J112" i="15" s="1"/>
  <c r="J59" i="15" s="1"/>
  <c r="R88" i="15"/>
  <c r="AY65" i="1"/>
  <c r="AX65" i="1"/>
  <c r="F33" i="15"/>
  <c r="BC65" i="1" s="1"/>
  <c r="BI166" i="15"/>
  <c r="BH166" i="15"/>
  <c r="BG166" i="15"/>
  <c r="BF166" i="15"/>
  <c r="BE166" i="15"/>
  <c r="T166" i="15"/>
  <c r="T165" i="15" s="1"/>
  <c r="R166" i="15"/>
  <c r="R165" i="15" s="1"/>
  <c r="P166" i="15"/>
  <c r="P165" i="15" s="1"/>
  <c r="BK166" i="15"/>
  <c r="BK165" i="15" s="1"/>
  <c r="J165" i="15" s="1"/>
  <c r="J66" i="15" s="1"/>
  <c r="J166" i="15"/>
  <c r="BI163" i="15"/>
  <c r="BH163" i="15"/>
  <c r="BG163" i="15"/>
  <c r="BF163" i="15"/>
  <c r="T163" i="15"/>
  <c r="R163" i="15"/>
  <c r="R162" i="15" s="1"/>
  <c r="P163" i="15"/>
  <c r="P162" i="15" s="1"/>
  <c r="P161" i="15" s="1"/>
  <c r="BK163" i="15"/>
  <c r="J163" i="15"/>
  <c r="BE163" i="15" s="1"/>
  <c r="BI159" i="15"/>
  <c r="BH159" i="15"/>
  <c r="BG159" i="15"/>
  <c r="BF159" i="15"/>
  <c r="T159" i="15"/>
  <c r="T158" i="15" s="1"/>
  <c r="R159" i="15"/>
  <c r="R158" i="15" s="1"/>
  <c r="P159" i="15"/>
  <c r="BK159" i="15"/>
  <c r="J159" i="15"/>
  <c r="BE159" i="15" s="1"/>
  <c r="BI156" i="15"/>
  <c r="BH156" i="15"/>
  <c r="BG156" i="15"/>
  <c r="BF156" i="15"/>
  <c r="BE156" i="15"/>
  <c r="T156" i="15"/>
  <c r="R156" i="15"/>
  <c r="P156" i="15"/>
  <c r="BK156" i="15"/>
  <c r="J156" i="15"/>
  <c r="BI154" i="15"/>
  <c r="BH154" i="15"/>
  <c r="BG154" i="15"/>
  <c r="BF154" i="15"/>
  <c r="BE154" i="15"/>
  <c r="T154" i="15"/>
  <c r="T151" i="15" s="1"/>
  <c r="R154" i="15"/>
  <c r="R151" i="15" s="1"/>
  <c r="P154" i="15"/>
  <c r="BK154" i="15"/>
  <c r="J154" i="15"/>
  <c r="BI152" i="15"/>
  <c r="BH152" i="15"/>
  <c r="BG152" i="15"/>
  <c r="BF152" i="15"/>
  <c r="BE152" i="15"/>
  <c r="T152" i="15"/>
  <c r="R152" i="15"/>
  <c r="P152" i="15"/>
  <c r="P151" i="15" s="1"/>
  <c r="BK152" i="15"/>
  <c r="BK151" i="15" s="1"/>
  <c r="J151" i="15" s="1"/>
  <c r="J62" i="15" s="1"/>
  <c r="J152" i="15"/>
  <c r="BI149" i="15"/>
  <c r="BH149" i="15"/>
  <c r="BG149" i="15"/>
  <c r="BF149" i="15"/>
  <c r="T149" i="15"/>
  <c r="R149" i="15"/>
  <c r="P149" i="15"/>
  <c r="BK149" i="15"/>
  <c r="J149" i="15"/>
  <c r="BE149" i="15" s="1"/>
  <c r="BI147" i="15"/>
  <c r="BH147" i="15"/>
  <c r="BG147" i="15"/>
  <c r="BF147" i="15"/>
  <c r="T147" i="15"/>
  <c r="R147" i="15"/>
  <c r="P147" i="15"/>
  <c r="BK147" i="15"/>
  <c r="J147" i="15"/>
  <c r="BE147" i="15" s="1"/>
  <c r="BI145" i="15"/>
  <c r="BH145" i="15"/>
  <c r="BG145" i="15"/>
  <c r="BF145" i="15"/>
  <c r="T145" i="15"/>
  <c r="R145" i="15"/>
  <c r="P145" i="15"/>
  <c r="BK145" i="15"/>
  <c r="J145" i="15"/>
  <c r="BE145" i="15" s="1"/>
  <c r="BI143" i="15"/>
  <c r="BH143" i="15"/>
  <c r="BG143" i="15"/>
  <c r="BF143" i="15"/>
  <c r="T143" i="15"/>
  <c r="R143" i="15"/>
  <c r="P143" i="15"/>
  <c r="BK143" i="15"/>
  <c r="J143" i="15"/>
  <c r="BE143" i="15" s="1"/>
  <c r="BI141" i="15"/>
  <c r="BH141" i="15"/>
  <c r="BG141" i="15"/>
  <c r="BF141" i="15"/>
  <c r="T141" i="15"/>
  <c r="R141" i="15"/>
  <c r="P141" i="15"/>
  <c r="BK141" i="15"/>
  <c r="J141" i="15"/>
  <c r="BE141" i="15" s="1"/>
  <c r="BI139" i="15"/>
  <c r="BH139" i="15"/>
  <c r="BG139" i="15"/>
  <c r="BF139" i="15"/>
  <c r="T139" i="15"/>
  <c r="R139" i="15"/>
  <c r="P139" i="15"/>
  <c r="BK139" i="15"/>
  <c r="J139" i="15"/>
  <c r="BE139" i="15" s="1"/>
  <c r="BI137" i="15"/>
  <c r="BH137" i="15"/>
  <c r="BG137" i="15"/>
  <c r="BF137" i="15"/>
  <c r="T137" i="15"/>
  <c r="R137" i="15"/>
  <c r="P137" i="15"/>
  <c r="BK137" i="15"/>
  <c r="J137" i="15"/>
  <c r="BE137" i="15" s="1"/>
  <c r="BI135" i="15"/>
  <c r="BH135" i="15"/>
  <c r="BG135" i="15"/>
  <c r="BF135" i="15"/>
  <c r="T135" i="15"/>
  <c r="R135" i="15"/>
  <c r="P135" i="15"/>
  <c r="BK135" i="15"/>
  <c r="J135" i="15"/>
  <c r="BE135" i="15" s="1"/>
  <c r="BI133" i="15"/>
  <c r="BH133" i="15"/>
  <c r="BG133" i="15"/>
  <c r="BF133" i="15"/>
  <c r="T133" i="15"/>
  <c r="R133" i="15"/>
  <c r="P133" i="15"/>
  <c r="BK133" i="15"/>
  <c r="J133" i="15"/>
  <c r="BE133" i="15" s="1"/>
  <c r="BI131" i="15"/>
  <c r="BH131" i="15"/>
  <c r="BG131" i="15"/>
  <c r="BF131" i="15"/>
  <c r="T131" i="15"/>
  <c r="R131" i="15"/>
  <c r="P131" i="15"/>
  <c r="BK131" i="15"/>
  <c r="J131" i="15"/>
  <c r="BE131" i="15" s="1"/>
  <c r="BI129" i="15"/>
  <c r="BH129" i="15"/>
  <c r="BG129" i="15"/>
  <c r="BF129" i="15"/>
  <c r="T129" i="15"/>
  <c r="R129" i="15"/>
  <c r="P129" i="15"/>
  <c r="BK129" i="15"/>
  <c r="J129" i="15"/>
  <c r="BE129" i="15" s="1"/>
  <c r="BI127" i="15"/>
  <c r="BH127" i="15"/>
  <c r="BG127" i="15"/>
  <c r="BF127" i="15"/>
  <c r="T127" i="15"/>
  <c r="R127" i="15"/>
  <c r="P127" i="15"/>
  <c r="BK127" i="15"/>
  <c r="J127" i="15"/>
  <c r="BE127" i="15" s="1"/>
  <c r="BI125" i="15"/>
  <c r="BH125" i="15"/>
  <c r="BG125" i="15"/>
  <c r="BF125" i="15"/>
  <c r="T125" i="15"/>
  <c r="T122" i="15" s="1"/>
  <c r="R125" i="15"/>
  <c r="P125" i="15"/>
  <c r="BK125" i="15"/>
  <c r="J125" i="15"/>
  <c r="BE125" i="15" s="1"/>
  <c r="BI123" i="15"/>
  <c r="BH123" i="15"/>
  <c r="BG123" i="15"/>
  <c r="BF123" i="15"/>
  <c r="T123" i="15"/>
  <c r="R123" i="15"/>
  <c r="R122" i="15" s="1"/>
  <c r="P123" i="15"/>
  <c r="BK123" i="15"/>
  <c r="J123" i="15"/>
  <c r="BE123" i="15" s="1"/>
  <c r="BI120" i="15"/>
  <c r="BH120" i="15"/>
  <c r="BG120" i="15"/>
  <c r="BF120" i="15"/>
  <c r="BE120" i="15"/>
  <c r="T120" i="15"/>
  <c r="R120" i="15"/>
  <c r="P120" i="15"/>
  <c r="BK120" i="15"/>
  <c r="J120" i="15"/>
  <c r="BI118" i="15"/>
  <c r="BH118" i="15"/>
  <c r="BG118" i="15"/>
  <c r="BF118" i="15"/>
  <c r="BE118" i="15"/>
  <c r="T118" i="15"/>
  <c r="R118" i="15"/>
  <c r="P118" i="15"/>
  <c r="BK118" i="15"/>
  <c r="J118" i="15"/>
  <c r="BI116" i="15"/>
  <c r="BH116" i="15"/>
  <c r="BG116" i="15"/>
  <c r="BF116" i="15"/>
  <c r="BE116" i="15"/>
  <c r="T116" i="15"/>
  <c r="T115" i="15" s="1"/>
  <c r="R116" i="15"/>
  <c r="P116" i="15"/>
  <c r="P115" i="15" s="1"/>
  <c r="BK116" i="15"/>
  <c r="BK115" i="15" s="1"/>
  <c r="J115" i="15" s="1"/>
  <c r="J60" i="15" s="1"/>
  <c r="J116" i="15"/>
  <c r="BI113" i="15"/>
  <c r="BH113" i="15"/>
  <c r="BG113" i="15"/>
  <c r="BF113" i="15"/>
  <c r="T113" i="15"/>
  <c r="T112" i="15" s="1"/>
  <c r="R113" i="15"/>
  <c r="R112" i="15" s="1"/>
  <c r="P113" i="15"/>
  <c r="BK113" i="15"/>
  <c r="J113" i="15"/>
  <c r="BE113" i="15" s="1"/>
  <c r="BI110" i="15"/>
  <c r="BH110" i="15"/>
  <c r="BG110" i="15"/>
  <c r="BF110" i="15"/>
  <c r="BE110" i="15"/>
  <c r="T110" i="15"/>
  <c r="R110" i="15"/>
  <c r="P110" i="15"/>
  <c r="BK110" i="15"/>
  <c r="J110" i="15"/>
  <c r="BI108" i="15"/>
  <c r="BH108" i="15"/>
  <c r="BG108" i="15"/>
  <c r="BF108" i="15"/>
  <c r="BE108" i="15"/>
  <c r="T108" i="15"/>
  <c r="R108" i="15"/>
  <c r="P108" i="15"/>
  <c r="BK108" i="15"/>
  <c r="J108" i="15"/>
  <c r="BI105" i="15"/>
  <c r="BH105" i="15"/>
  <c r="BG105" i="15"/>
  <c r="BF105" i="15"/>
  <c r="BE105" i="15"/>
  <c r="T105" i="15"/>
  <c r="R105" i="15"/>
  <c r="P105" i="15"/>
  <c r="BK105" i="15"/>
  <c r="J105" i="15"/>
  <c r="BI103" i="15"/>
  <c r="BH103" i="15"/>
  <c r="BG103" i="15"/>
  <c r="BF103" i="15"/>
  <c r="BE103" i="15"/>
  <c r="T103" i="15"/>
  <c r="R103" i="15"/>
  <c r="P103" i="15"/>
  <c r="BK103" i="15"/>
  <c r="J103" i="15"/>
  <c r="BI100" i="15"/>
  <c r="BH100" i="15"/>
  <c r="BG100" i="15"/>
  <c r="BF100" i="15"/>
  <c r="BE100" i="15"/>
  <c r="T100" i="15"/>
  <c r="R100" i="15"/>
  <c r="P100" i="15"/>
  <c r="BK100" i="15"/>
  <c r="J100" i="15"/>
  <c r="BI98" i="15"/>
  <c r="BH98" i="15"/>
  <c r="BG98" i="15"/>
  <c r="BF98" i="15"/>
  <c r="BE98" i="15"/>
  <c r="T98" i="15"/>
  <c r="R98" i="15"/>
  <c r="P98" i="15"/>
  <c r="BK98" i="15"/>
  <c r="J98" i="15"/>
  <c r="BI96" i="15"/>
  <c r="BH96" i="15"/>
  <c r="BG96" i="15"/>
  <c r="BF96" i="15"/>
  <c r="BE96" i="15"/>
  <c r="T96" i="15"/>
  <c r="R96" i="15"/>
  <c r="P96" i="15"/>
  <c r="BK96" i="15"/>
  <c r="J96" i="15"/>
  <c r="BI93" i="15"/>
  <c r="BH93" i="15"/>
  <c r="BG93" i="15"/>
  <c r="BF93" i="15"/>
  <c r="BE93" i="15"/>
  <c r="T93" i="15"/>
  <c r="R93" i="15"/>
  <c r="P93" i="15"/>
  <c r="BK93" i="15"/>
  <c r="J93" i="15"/>
  <c r="BI91" i="15"/>
  <c r="BH91" i="15"/>
  <c r="BG91" i="15"/>
  <c r="BF91" i="15"/>
  <c r="BE91" i="15"/>
  <c r="T91" i="15"/>
  <c r="R91" i="15"/>
  <c r="P91" i="15"/>
  <c r="BK91" i="15"/>
  <c r="J91" i="15"/>
  <c r="BI89" i="15"/>
  <c r="BH89" i="15"/>
  <c r="BG89" i="15"/>
  <c r="BF89" i="15"/>
  <c r="F31" i="15" s="1"/>
  <c r="BA65" i="1" s="1"/>
  <c r="BE89" i="15"/>
  <c r="T89" i="15"/>
  <c r="T88" i="15" s="1"/>
  <c r="T87" i="15" s="1"/>
  <c r="R89" i="15"/>
  <c r="P89" i="15"/>
  <c r="P88" i="15" s="1"/>
  <c r="BK89" i="15"/>
  <c r="BK88" i="15" s="1"/>
  <c r="J88" i="15" s="1"/>
  <c r="J58" i="15" s="1"/>
  <c r="J89" i="15"/>
  <c r="F83" i="15"/>
  <c r="F80" i="15"/>
  <c r="E78" i="15"/>
  <c r="E76" i="15"/>
  <c r="J51" i="15"/>
  <c r="J49" i="15"/>
  <c r="F49" i="15"/>
  <c r="E47" i="15"/>
  <c r="J21" i="15"/>
  <c r="E21" i="15"/>
  <c r="J82" i="15" s="1"/>
  <c r="J20" i="15"/>
  <c r="J18" i="15"/>
  <c r="E18" i="15"/>
  <c r="F52" i="15" s="1"/>
  <c r="J17" i="15"/>
  <c r="J15" i="15"/>
  <c r="E15" i="15"/>
  <c r="F51" i="15" s="1"/>
  <c r="J14" i="15"/>
  <c r="J12" i="15"/>
  <c r="J80" i="15" s="1"/>
  <c r="E7" i="15"/>
  <c r="E45" i="15" s="1"/>
  <c r="T183" i="14"/>
  <c r="P183" i="14"/>
  <c r="R180" i="14"/>
  <c r="R179" i="14" s="1"/>
  <c r="J180" i="14"/>
  <c r="J66" i="14" s="1"/>
  <c r="BK180" i="14"/>
  <c r="R176" i="14"/>
  <c r="T169" i="14"/>
  <c r="P169" i="14"/>
  <c r="BK169" i="14"/>
  <c r="J169" i="14" s="1"/>
  <c r="J63" i="14" s="1"/>
  <c r="R143" i="14"/>
  <c r="J143" i="14"/>
  <c r="J62" i="14" s="1"/>
  <c r="T123" i="14"/>
  <c r="P123" i="14"/>
  <c r="R118" i="14"/>
  <c r="T115" i="14"/>
  <c r="P115" i="14"/>
  <c r="AY64" i="1"/>
  <c r="AX64" i="1"/>
  <c r="BI184" i="14"/>
  <c r="BH184" i="14"/>
  <c r="BG184" i="14"/>
  <c r="BF184" i="14"/>
  <c r="BE184" i="14"/>
  <c r="T184" i="14"/>
  <c r="R184" i="14"/>
  <c r="R183" i="14" s="1"/>
  <c r="P184" i="14"/>
  <c r="BK184" i="14"/>
  <c r="BK183" i="14" s="1"/>
  <c r="J184" i="14"/>
  <c r="BI181" i="14"/>
  <c r="BH181" i="14"/>
  <c r="BG181" i="14"/>
  <c r="BF181" i="14"/>
  <c r="T181" i="14"/>
  <c r="T180" i="14" s="1"/>
  <c r="T179" i="14" s="1"/>
  <c r="R181" i="14"/>
  <c r="P181" i="14"/>
  <c r="P180" i="14" s="1"/>
  <c r="P179" i="14" s="1"/>
  <c r="BK181" i="14"/>
  <c r="J181" i="14"/>
  <c r="BE181" i="14" s="1"/>
  <c r="BI177" i="14"/>
  <c r="BH177" i="14"/>
  <c r="BG177" i="14"/>
  <c r="BF177" i="14"/>
  <c r="T177" i="14"/>
  <c r="T176" i="14" s="1"/>
  <c r="R177" i="14"/>
  <c r="P177" i="14"/>
  <c r="P176" i="14" s="1"/>
  <c r="BK177" i="14"/>
  <c r="BK176" i="14" s="1"/>
  <c r="J176" i="14" s="1"/>
  <c r="J64" i="14" s="1"/>
  <c r="J177" i="14"/>
  <c r="BE177" i="14" s="1"/>
  <c r="BI174" i="14"/>
  <c r="BH174" i="14"/>
  <c r="BG174" i="14"/>
  <c r="BF174" i="14"/>
  <c r="BE174" i="14"/>
  <c r="T174" i="14"/>
  <c r="R174" i="14"/>
  <c r="P174" i="14"/>
  <c r="BK174" i="14"/>
  <c r="J174" i="14"/>
  <c r="BI172" i="14"/>
  <c r="BH172" i="14"/>
  <c r="BG172" i="14"/>
  <c r="BF172" i="14"/>
  <c r="BE172" i="14"/>
  <c r="T172" i="14"/>
  <c r="R172" i="14"/>
  <c r="P172" i="14"/>
  <c r="BK172" i="14"/>
  <c r="J172" i="14"/>
  <c r="BI170" i="14"/>
  <c r="BH170" i="14"/>
  <c r="BG170" i="14"/>
  <c r="BF170" i="14"/>
  <c r="BE170" i="14"/>
  <c r="T170" i="14"/>
  <c r="R170" i="14"/>
  <c r="P170" i="14"/>
  <c r="BK170" i="14"/>
  <c r="J170" i="14"/>
  <c r="BI168" i="14"/>
  <c r="BH168" i="14"/>
  <c r="BG168" i="14"/>
  <c r="BF168" i="14"/>
  <c r="T168" i="14"/>
  <c r="R168" i="14"/>
  <c r="P168" i="14"/>
  <c r="BK168" i="14"/>
  <c r="J168" i="14"/>
  <c r="BE168" i="14" s="1"/>
  <c r="BI166" i="14"/>
  <c r="BH166" i="14"/>
  <c r="BG166" i="14"/>
  <c r="BF166" i="14"/>
  <c r="T166" i="14"/>
  <c r="R166" i="14"/>
  <c r="P166" i="14"/>
  <c r="BK166" i="14"/>
  <c r="J166" i="14"/>
  <c r="BE166" i="14" s="1"/>
  <c r="BI164" i="14"/>
  <c r="BH164" i="14"/>
  <c r="BG164" i="14"/>
  <c r="BF164" i="14"/>
  <c r="T164" i="14"/>
  <c r="R164" i="14"/>
  <c r="P164" i="14"/>
  <c r="BK164" i="14"/>
  <c r="J164" i="14"/>
  <c r="BE164" i="14" s="1"/>
  <c r="BI162" i="14"/>
  <c r="BH162" i="14"/>
  <c r="BG162" i="14"/>
  <c r="BF162" i="14"/>
  <c r="T162" i="14"/>
  <c r="R162" i="14"/>
  <c r="P162" i="14"/>
  <c r="BK162" i="14"/>
  <c r="J162" i="14"/>
  <c r="BE162" i="14" s="1"/>
  <c r="BI160" i="14"/>
  <c r="BH160" i="14"/>
  <c r="BG160" i="14"/>
  <c r="BF160" i="14"/>
  <c r="T160" i="14"/>
  <c r="R160" i="14"/>
  <c r="P160" i="14"/>
  <c r="BK160" i="14"/>
  <c r="J160" i="14"/>
  <c r="BE160" i="14" s="1"/>
  <c r="BI158" i="14"/>
  <c r="BH158" i="14"/>
  <c r="BG158" i="14"/>
  <c r="BF158" i="14"/>
  <c r="T158" i="14"/>
  <c r="R158" i="14"/>
  <c r="P158" i="14"/>
  <c r="BK158" i="14"/>
  <c r="J158" i="14"/>
  <c r="BE158" i="14" s="1"/>
  <c r="BI156" i="14"/>
  <c r="BH156" i="14"/>
  <c r="BG156" i="14"/>
  <c r="BF156" i="14"/>
  <c r="T156" i="14"/>
  <c r="R156" i="14"/>
  <c r="P156" i="14"/>
  <c r="BK156" i="14"/>
  <c r="J156" i="14"/>
  <c r="BE156" i="14" s="1"/>
  <c r="BI154" i="14"/>
  <c r="BH154" i="14"/>
  <c r="BG154" i="14"/>
  <c r="BF154" i="14"/>
  <c r="T154" i="14"/>
  <c r="R154" i="14"/>
  <c r="P154" i="14"/>
  <c r="BK154" i="14"/>
  <c r="J154" i="14"/>
  <c r="BE154" i="14" s="1"/>
  <c r="BI152" i="14"/>
  <c r="BH152" i="14"/>
  <c r="BG152" i="14"/>
  <c r="BF152" i="14"/>
  <c r="T152" i="14"/>
  <c r="R152" i="14"/>
  <c r="P152" i="14"/>
  <c r="BK152" i="14"/>
  <c r="J152" i="14"/>
  <c r="BE152" i="14" s="1"/>
  <c r="BI150" i="14"/>
  <c r="BH150" i="14"/>
  <c r="BG150" i="14"/>
  <c r="BF150" i="14"/>
  <c r="T150" i="14"/>
  <c r="R150" i="14"/>
  <c r="P150" i="14"/>
  <c r="BK150" i="14"/>
  <c r="J150" i="14"/>
  <c r="BE150" i="14" s="1"/>
  <c r="BI148" i="14"/>
  <c r="BH148" i="14"/>
  <c r="BG148" i="14"/>
  <c r="BF148" i="14"/>
  <c r="T148" i="14"/>
  <c r="R148" i="14"/>
  <c r="P148" i="14"/>
  <c r="BK148" i="14"/>
  <c r="J148" i="14"/>
  <c r="BE148" i="14" s="1"/>
  <c r="BI146" i="14"/>
  <c r="BH146" i="14"/>
  <c r="BG146" i="14"/>
  <c r="BF146" i="14"/>
  <c r="T146" i="14"/>
  <c r="R146" i="14"/>
  <c r="P146" i="14"/>
  <c r="BK146" i="14"/>
  <c r="J146" i="14"/>
  <c r="BE146" i="14" s="1"/>
  <c r="BI144" i="14"/>
  <c r="BH144" i="14"/>
  <c r="BG144" i="14"/>
  <c r="BF144" i="14"/>
  <c r="T144" i="14"/>
  <c r="T143" i="14" s="1"/>
  <c r="R144" i="14"/>
  <c r="P144" i="14"/>
  <c r="BK144" i="14"/>
  <c r="BK143" i="14" s="1"/>
  <c r="J144" i="14"/>
  <c r="BE144" i="14" s="1"/>
  <c r="BI141" i="14"/>
  <c r="BH141" i="14"/>
  <c r="BG141" i="14"/>
  <c r="BF141" i="14"/>
  <c r="BE141" i="14"/>
  <c r="T141" i="14"/>
  <c r="R141" i="14"/>
  <c r="P141" i="14"/>
  <c r="BK141" i="14"/>
  <c r="J141" i="14"/>
  <c r="BI139" i="14"/>
  <c r="BH139" i="14"/>
  <c r="BG139" i="14"/>
  <c r="BF139" i="14"/>
  <c r="BE139" i="14"/>
  <c r="T139" i="14"/>
  <c r="R139" i="14"/>
  <c r="P139" i="14"/>
  <c r="BK139" i="14"/>
  <c r="J139" i="14"/>
  <c r="BI137" i="14"/>
  <c r="BH137" i="14"/>
  <c r="BG137" i="14"/>
  <c r="BF137" i="14"/>
  <c r="BE137" i="14"/>
  <c r="T137" i="14"/>
  <c r="R137" i="14"/>
  <c r="P137" i="14"/>
  <c r="BK137" i="14"/>
  <c r="J137" i="14"/>
  <c r="BI135" i="14"/>
  <c r="BH135" i="14"/>
  <c r="BG135" i="14"/>
  <c r="BF135" i="14"/>
  <c r="BE135" i="14"/>
  <c r="T135" i="14"/>
  <c r="R135" i="14"/>
  <c r="P135" i="14"/>
  <c r="BK135" i="14"/>
  <c r="J135" i="14"/>
  <c r="BI133" i="14"/>
  <c r="BH133" i="14"/>
  <c r="BG133" i="14"/>
  <c r="BF133" i="14"/>
  <c r="BE133" i="14"/>
  <c r="T133" i="14"/>
  <c r="R133" i="14"/>
  <c r="P133" i="14"/>
  <c r="BK133" i="14"/>
  <c r="J133" i="14"/>
  <c r="BI131" i="14"/>
  <c r="BH131" i="14"/>
  <c r="BG131" i="14"/>
  <c r="BF131" i="14"/>
  <c r="BE131" i="14"/>
  <c r="T131" i="14"/>
  <c r="R131" i="14"/>
  <c r="P131" i="14"/>
  <c r="BK131" i="14"/>
  <c r="J131" i="14"/>
  <c r="BI129" i="14"/>
  <c r="BH129" i="14"/>
  <c r="BG129" i="14"/>
  <c r="BF129" i="14"/>
  <c r="BE129" i="14"/>
  <c r="T129" i="14"/>
  <c r="R129" i="14"/>
  <c r="P129" i="14"/>
  <c r="BK129" i="14"/>
  <c r="J129" i="14"/>
  <c r="BI127" i="14"/>
  <c r="BH127" i="14"/>
  <c r="BG127" i="14"/>
  <c r="BF127" i="14"/>
  <c r="BE127" i="14"/>
  <c r="T127" i="14"/>
  <c r="R127" i="14"/>
  <c r="P127" i="14"/>
  <c r="BK127" i="14"/>
  <c r="J127" i="14"/>
  <c r="BI124" i="14"/>
  <c r="BH124" i="14"/>
  <c r="BG124" i="14"/>
  <c r="BF124" i="14"/>
  <c r="BE124" i="14"/>
  <c r="T124" i="14"/>
  <c r="R124" i="14"/>
  <c r="R123" i="14" s="1"/>
  <c r="P124" i="14"/>
  <c r="BK124" i="14"/>
  <c r="BK123" i="14" s="1"/>
  <c r="J123" i="14" s="1"/>
  <c r="J61" i="14" s="1"/>
  <c r="J124" i="14"/>
  <c r="BI121" i="14"/>
  <c r="BH121" i="14"/>
  <c r="BG121" i="14"/>
  <c r="BF121" i="14"/>
  <c r="T121" i="14"/>
  <c r="R121" i="14"/>
  <c r="P121" i="14"/>
  <c r="BK121" i="14"/>
  <c r="J121" i="14"/>
  <c r="BE121" i="14" s="1"/>
  <c r="BI119" i="14"/>
  <c r="BH119" i="14"/>
  <c r="BG119" i="14"/>
  <c r="BF119" i="14"/>
  <c r="T119" i="14"/>
  <c r="R119" i="14"/>
  <c r="P119" i="14"/>
  <c r="BK119" i="14"/>
  <c r="BK118" i="14" s="1"/>
  <c r="J118" i="14" s="1"/>
  <c r="J60" i="14" s="1"/>
  <c r="J119" i="14"/>
  <c r="BE119" i="14" s="1"/>
  <c r="BI116" i="14"/>
  <c r="BH116" i="14"/>
  <c r="BG116" i="14"/>
  <c r="BF116" i="14"/>
  <c r="BE116" i="14"/>
  <c r="T116" i="14"/>
  <c r="R116" i="14"/>
  <c r="R115" i="14" s="1"/>
  <c r="P116" i="14"/>
  <c r="BK116" i="14"/>
  <c r="BK115" i="14" s="1"/>
  <c r="J115" i="14" s="1"/>
  <c r="J59" i="14" s="1"/>
  <c r="J116" i="14"/>
  <c r="BI111" i="14"/>
  <c r="BH111" i="14"/>
  <c r="BG111" i="14"/>
  <c r="BF111" i="14"/>
  <c r="T111" i="14"/>
  <c r="R111" i="14"/>
  <c r="P111" i="14"/>
  <c r="BK111" i="14"/>
  <c r="J111" i="14"/>
  <c r="BE111" i="14" s="1"/>
  <c r="BI109" i="14"/>
  <c r="BH109" i="14"/>
  <c r="BG109" i="14"/>
  <c r="BF109" i="14"/>
  <c r="BE109" i="14"/>
  <c r="T109" i="14"/>
  <c r="R109" i="14"/>
  <c r="P109" i="14"/>
  <c r="BK109" i="14"/>
  <c r="J109" i="14"/>
  <c r="BI106" i="14"/>
  <c r="BH106" i="14"/>
  <c r="BG106" i="14"/>
  <c r="BF106" i="14"/>
  <c r="T106" i="14"/>
  <c r="R106" i="14"/>
  <c r="P106" i="14"/>
  <c r="BK106" i="14"/>
  <c r="J106" i="14"/>
  <c r="BE106" i="14" s="1"/>
  <c r="BI104" i="14"/>
  <c r="BH104" i="14"/>
  <c r="BG104" i="14"/>
  <c r="BF104" i="14"/>
  <c r="T104" i="14"/>
  <c r="R104" i="14"/>
  <c r="P104" i="14"/>
  <c r="BK104" i="14"/>
  <c r="J104" i="14"/>
  <c r="BE104" i="14" s="1"/>
  <c r="BI101" i="14"/>
  <c r="BH101" i="14"/>
  <c r="BG101" i="14"/>
  <c r="BF101" i="14"/>
  <c r="T101" i="14"/>
  <c r="R101" i="14"/>
  <c r="P101" i="14"/>
  <c r="BK101" i="14"/>
  <c r="J101" i="14"/>
  <c r="BE101" i="14" s="1"/>
  <c r="BI99" i="14"/>
  <c r="BH99" i="14"/>
  <c r="BG99" i="14"/>
  <c r="BF99" i="14"/>
  <c r="BE99" i="14"/>
  <c r="T99" i="14"/>
  <c r="R99" i="14"/>
  <c r="P99" i="14"/>
  <c r="BK99" i="14"/>
  <c r="J99" i="14"/>
  <c r="BI97" i="14"/>
  <c r="BH97" i="14"/>
  <c r="BG97" i="14"/>
  <c r="BF97" i="14"/>
  <c r="T97" i="14"/>
  <c r="R97" i="14"/>
  <c r="P97" i="14"/>
  <c r="BK97" i="14"/>
  <c r="J97" i="14"/>
  <c r="BE97" i="14" s="1"/>
  <c r="BI94" i="14"/>
  <c r="BH94" i="14"/>
  <c r="BG94" i="14"/>
  <c r="BF94" i="14"/>
  <c r="T94" i="14"/>
  <c r="R94" i="14"/>
  <c r="P94" i="14"/>
  <c r="BK94" i="14"/>
  <c r="J94" i="14"/>
  <c r="BE94" i="14" s="1"/>
  <c r="BI92" i="14"/>
  <c r="BH92" i="14"/>
  <c r="BG92" i="14"/>
  <c r="BF92" i="14"/>
  <c r="T92" i="14"/>
  <c r="R92" i="14"/>
  <c r="R89" i="14" s="1"/>
  <c r="P92" i="14"/>
  <c r="BK92" i="14"/>
  <c r="J92" i="14"/>
  <c r="BE92" i="14" s="1"/>
  <c r="BI90" i="14"/>
  <c r="F34" i="14" s="1"/>
  <c r="BD64" i="1" s="1"/>
  <c r="BH90" i="14"/>
  <c r="F33" i="14" s="1"/>
  <c r="BC64" i="1" s="1"/>
  <c r="BG90" i="14"/>
  <c r="F32" i="14" s="1"/>
  <c r="BB64" i="1" s="1"/>
  <c r="BF90" i="14"/>
  <c r="BE90" i="14"/>
  <c r="T90" i="14"/>
  <c r="R90" i="14"/>
  <c r="P90" i="14"/>
  <c r="BK90" i="14"/>
  <c r="BK89" i="14" s="1"/>
  <c r="J90" i="14"/>
  <c r="J83" i="14"/>
  <c r="F81" i="14"/>
  <c r="E79" i="14"/>
  <c r="F51" i="14"/>
  <c r="F49" i="14"/>
  <c r="E47" i="14"/>
  <c r="J21" i="14"/>
  <c r="E21" i="14"/>
  <c r="J51" i="14" s="1"/>
  <c r="J20" i="14"/>
  <c r="J18" i="14"/>
  <c r="E18" i="14"/>
  <c r="F84" i="14" s="1"/>
  <c r="J17" i="14"/>
  <c r="J15" i="14"/>
  <c r="E15" i="14"/>
  <c r="F83" i="14" s="1"/>
  <c r="J14" i="14"/>
  <c r="J12" i="14"/>
  <c r="J49" i="14" s="1"/>
  <c r="E7" i="14"/>
  <c r="E77" i="14" s="1"/>
  <c r="R183" i="13"/>
  <c r="T180" i="13"/>
  <c r="P180" i="13"/>
  <c r="T176" i="13"/>
  <c r="P176" i="13"/>
  <c r="R169" i="13"/>
  <c r="AY63" i="1"/>
  <c r="AX63" i="1"/>
  <c r="BI184" i="13"/>
  <c r="BH184" i="13"/>
  <c r="BG184" i="13"/>
  <c r="BF184" i="13"/>
  <c r="T184" i="13"/>
  <c r="T183" i="13" s="1"/>
  <c r="R184" i="13"/>
  <c r="P184" i="13"/>
  <c r="P183" i="13" s="1"/>
  <c r="BK184" i="13"/>
  <c r="BK183" i="13" s="1"/>
  <c r="J183" i="13" s="1"/>
  <c r="J67" i="13" s="1"/>
  <c r="J184" i="13"/>
  <c r="BE184" i="13" s="1"/>
  <c r="BI181" i="13"/>
  <c r="BH181" i="13"/>
  <c r="BG181" i="13"/>
  <c r="BF181" i="13"/>
  <c r="BE181" i="13"/>
  <c r="T181" i="13"/>
  <c r="R181" i="13"/>
  <c r="R180" i="13" s="1"/>
  <c r="R179" i="13" s="1"/>
  <c r="P181" i="13"/>
  <c r="BK181" i="13"/>
  <c r="BK180" i="13" s="1"/>
  <c r="J181" i="13"/>
  <c r="BI177" i="13"/>
  <c r="BH177" i="13"/>
  <c r="BG177" i="13"/>
  <c r="BF177" i="13"/>
  <c r="BE177" i="13"/>
  <c r="T177" i="13"/>
  <c r="R177" i="13"/>
  <c r="R176" i="13" s="1"/>
  <c r="P177" i="13"/>
  <c r="BK177" i="13"/>
  <c r="BK176" i="13" s="1"/>
  <c r="J176" i="13" s="1"/>
  <c r="J64" i="13" s="1"/>
  <c r="J177" i="13"/>
  <c r="BI174" i="13"/>
  <c r="BH174" i="13"/>
  <c r="BG174" i="13"/>
  <c r="BF174" i="13"/>
  <c r="T174" i="13"/>
  <c r="R174" i="13"/>
  <c r="P174" i="13"/>
  <c r="BK174" i="13"/>
  <c r="J174" i="13"/>
  <c r="BE174" i="13" s="1"/>
  <c r="BI172" i="13"/>
  <c r="BH172" i="13"/>
  <c r="BG172" i="13"/>
  <c r="BF172" i="13"/>
  <c r="T172" i="13"/>
  <c r="R172" i="13"/>
  <c r="P172" i="13"/>
  <c r="BK172" i="13"/>
  <c r="J172" i="13"/>
  <c r="BE172" i="13" s="1"/>
  <c r="BI170" i="13"/>
  <c r="BH170" i="13"/>
  <c r="BG170" i="13"/>
  <c r="BF170" i="13"/>
  <c r="T170" i="13"/>
  <c r="T169" i="13" s="1"/>
  <c r="R170" i="13"/>
  <c r="P170" i="13"/>
  <c r="P169" i="13" s="1"/>
  <c r="BK170" i="13"/>
  <c r="BK169" i="13" s="1"/>
  <c r="J169" i="13" s="1"/>
  <c r="J63" i="13" s="1"/>
  <c r="J170" i="13"/>
  <c r="BE170" i="13" s="1"/>
  <c r="BI167" i="13"/>
  <c r="BH167" i="13"/>
  <c r="BG167" i="13"/>
  <c r="BF167" i="13"/>
  <c r="BE167" i="13"/>
  <c r="T167" i="13"/>
  <c r="R167" i="13"/>
  <c r="P167" i="13"/>
  <c r="BK167" i="13"/>
  <c r="J167" i="13"/>
  <c r="BI165" i="13"/>
  <c r="BH165" i="13"/>
  <c r="BG165" i="13"/>
  <c r="BF165" i="13"/>
  <c r="BE165" i="13"/>
  <c r="T165" i="13"/>
  <c r="R165" i="13"/>
  <c r="P165" i="13"/>
  <c r="BK165" i="13"/>
  <c r="J165" i="13"/>
  <c r="BI163" i="13"/>
  <c r="BH163" i="13"/>
  <c r="BG163" i="13"/>
  <c r="BF163" i="13"/>
  <c r="BE163" i="13"/>
  <c r="T163" i="13"/>
  <c r="R163" i="13"/>
  <c r="P163" i="13"/>
  <c r="BK163" i="13"/>
  <c r="J163" i="13"/>
  <c r="BI161" i="13"/>
  <c r="BH161" i="13"/>
  <c r="BG161" i="13"/>
  <c r="BF161" i="13"/>
  <c r="BE161" i="13"/>
  <c r="T161" i="13"/>
  <c r="R161" i="13"/>
  <c r="P161" i="13"/>
  <c r="BK161" i="13"/>
  <c r="J161" i="13"/>
  <c r="BI159" i="13"/>
  <c r="BH159" i="13"/>
  <c r="BG159" i="13"/>
  <c r="BF159" i="13"/>
  <c r="BE159" i="13"/>
  <c r="T159" i="13"/>
  <c r="R159" i="13"/>
  <c r="P159" i="13"/>
  <c r="BK159" i="13"/>
  <c r="J159" i="13"/>
  <c r="BI157" i="13"/>
  <c r="BH157" i="13"/>
  <c r="BG157" i="13"/>
  <c r="BF157" i="13"/>
  <c r="BE157" i="13"/>
  <c r="T157" i="13"/>
  <c r="R157" i="13"/>
  <c r="P157" i="13"/>
  <c r="BK157" i="13"/>
  <c r="J157" i="13"/>
  <c r="BI155" i="13"/>
  <c r="BH155" i="13"/>
  <c r="BG155" i="13"/>
  <c r="BF155" i="13"/>
  <c r="BE155" i="13"/>
  <c r="T155" i="13"/>
  <c r="R155" i="13"/>
  <c r="P155" i="13"/>
  <c r="BK155" i="13"/>
  <c r="J155" i="13"/>
  <c r="BI153" i="13"/>
  <c r="BH153" i="13"/>
  <c r="BG153" i="13"/>
  <c r="BF153" i="13"/>
  <c r="BE153" i="13"/>
  <c r="T153" i="13"/>
  <c r="R153" i="13"/>
  <c r="P153" i="13"/>
  <c r="BK153" i="13"/>
  <c r="J153" i="13"/>
  <c r="BI151" i="13"/>
  <c r="BH151" i="13"/>
  <c r="BG151" i="13"/>
  <c r="BF151" i="13"/>
  <c r="BE151" i="13"/>
  <c r="T151" i="13"/>
  <c r="R151" i="13"/>
  <c r="P151" i="13"/>
  <c r="BK151" i="13"/>
  <c r="J151" i="13"/>
  <c r="BI149" i="13"/>
  <c r="BH149" i="13"/>
  <c r="BG149" i="13"/>
  <c r="BF149" i="13"/>
  <c r="BE149" i="13"/>
  <c r="T149" i="13"/>
  <c r="R149" i="13"/>
  <c r="P149" i="13"/>
  <c r="BK149" i="13"/>
  <c r="J149" i="13"/>
  <c r="BI147" i="13"/>
  <c r="BH147" i="13"/>
  <c r="BG147" i="13"/>
  <c r="BF147" i="13"/>
  <c r="BE147" i="13"/>
  <c r="T147" i="13"/>
  <c r="R147" i="13"/>
  <c r="P147" i="13"/>
  <c r="BK147" i="13"/>
  <c r="J147" i="13"/>
  <c r="BI145" i="13"/>
  <c r="BH145" i="13"/>
  <c r="BG145" i="13"/>
  <c r="BF145" i="13"/>
  <c r="BE145" i="13"/>
  <c r="T145" i="13"/>
  <c r="T144" i="13" s="1"/>
  <c r="R145" i="13"/>
  <c r="R144" i="13" s="1"/>
  <c r="P145" i="13"/>
  <c r="P144" i="13" s="1"/>
  <c r="BK145" i="13"/>
  <c r="BK144" i="13" s="1"/>
  <c r="J144" i="13" s="1"/>
  <c r="J62" i="13" s="1"/>
  <c r="J145" i="13"/>
  <c r="BI142" i="13"/>
  <c r="BH142" i="13"/>
  <c r="BG142" i="13"/>
  <c r="BF142" i="13"/>
  <c r="T142" i="13"/>
  <c r="R142" i="13"/>
  <c r="P142" i="13"/>
  <c r="BK142" i="13"/>
  <c r="J142" i="13"/>
  <c r="BE142" i="13" s="1"/>
  <c r="BI139" i="13"/>
  <c r="BH139" i="13"/>
  <c r="BG139" i="13"/>
  <c r="BF139" i="13"/>
  <c r="T139" i="13"/>
  <c r="R139" i="13"/>
  <c r="P139" i="13"/>
  <c r="BK139" i="13"/>
  <c r="J139" i="13"/>
  <c r="BE139" i="13" s="1"/>
  <c r="BI137" i="13"/>
  <c r="BH137" i="13"/>
  <c r="BG137" i="13"/>
  <c r="BF137" i="13"/>
  <c r="T137" i="13"/>
  <c r="R137" i="13"/>
  <c r="P137" i="13"/>
  <c r="BK137" i="13"/>
  <c r="J137" i="13"/>
  <c r="BE137" i="13" s="1"/>
  <c r="BI135" i="13"/>
  <c r="BH135" i="13"/>
  <c r="BG135" i="13"/>
  <c r="BF135" i="13"/>
  <c r="T135" i="13"/>
  <c r="R135" i="13"/>
  <c r="P135" i="13"/>
  <c r="BK135" i="13"/>
  <c r="J135" i="13"/>
  <c r="BE135" i="13" s="1"/>
  <c r="BI133" i="13"/>
  <c r="BH133" i="13"/>
  <c r="BG133" i="13"/>
  <c r="BF133" i="13"/>
  <c r="T133" i="13"/>
  <c r="R133" i="13"/>
  <c r="P133" i="13"/>
  <c r="BK133" i="13"/>
  <c r="J133" i="13"/>
  <c r="BE133" i="13" s="1"/>
  <c r="BI131" i="13"/>
  <c r="BH131" i="13"/>
  <c r="BG131" i="13"/>
  <c r="BF131" i="13"/>
  <c r="T131" i="13"/>
  <c r="R131" i="13"/>
  <c r="P131" i="13"/>
  <c r="BK131" i="13"/>
  <c r="J131" i="13"/>
  <c r="BE131" i="13" s="1"/>
  <c r="BI129" i="13"/>
  <c r="BH129" i="13"/>
  <c r="BG129" i="13"/>
  <c r="BF129" i="13"/>
  <c r="T129" i="13"/>
  <c r="R129" i="13"/>
  <c r="P129" i="13"/>
  <c r="BK129" i="13"/>
  <c r="J129" i="13"/>
  <c r="BE129" i="13" s="1"/>
  <c r="BI127" i="13"/>
  <c r="BH127" i="13"/>
  <c r="BG127" i="13"/>
  <c r="BF127" i="13"/>
  <c r="T127" i="13"/>
  <c r="R127" i="13"/>
  <c r="P127" i="13"/>
  <c r="BK127" i="13"/>
  <c r="J127" i="13"/>
  <c r="BE127" i="13" s="1"/>
  <c r="BI124" i="13"/>
  <c r="BH124" i="13"/>
  <c r="BG124" i="13"/>
  <c r="BF124" i="13"/>
  <c r="T124" i="13"/>
  <c r="T123" i="13" s="1"/>
  <c r="R124" i="13"/>
  <c r="R123" i="13" s="1"/>
  <c r="P124" i="13"/>
  <c r="P123" i="13" s="1"/>
  <c r="BK124" i="13"/>
  <c r="BK123" i="13" s="1"/>
  <c r="J123" i="13" s="1"/>
  <c r="J61" i="13" s="1"/>
  <c r="J124" i="13"/>
  <c r="BE124" i="13" s="1"/>
  <c r="BI121" i="13"/>
  <c r="BH121" i="13"/>
  <c r="BG121" i="13"/>
  <c r="BF121" i="13"/>
  <c r="BE121" i="13"/>
  <c r="T121" i="13"/>
  <c r="R121" i="13"/>
  <c r="P121" i="13"/>
  <c r="BK121" i="13"/>
  <c r="J121" i="13"/>
  <c r="BI119" i="13"/>
  <c r="BH119" i="13"/>
  <c r="BG119" i="13"/>
  <c r="BF119" i="13"/>
  <c r="BE119" i="13"/>
  <c r="T119" i="13"/>
  <c r="T118" i="13" s="1"/>
  <c r="R119" i="13"/>
  <c r="R118" i="13" s="1"/>
  <c r="P119" i="13"/>
  <c r="P118" i="13" s="1"/>
  <c r="BK119" i="13"/>
  <c r="BK118" i="13" s="1"/>
  <c r="J118" i="13" s="1"/>
  <c r="J60" i="13" s="1"/>
  <c r="J119" i="13"/>
  <c r="BI116" i="13"/>
  <c r="BH116" i="13"/>
  <c r="BG116" i="13"/>
  <c r="BF116" i="13"/>
  <c r="T116" i="13"/>
  <c r="T115" i="13" s="1"/>
  <c r="R116" i="13"/>
  <c r="R115" i="13" s="1"/>
  <c r="P116" i="13"/>
  <c r="P115" i="13" s="1"/>
  <c r="BK116" i="13"/>
  <c r="BK115" i="13" s="1"/>
  <c r="J115" i="13" s="1"/>
  <c r="J59" i="13" s="1"/>
  <c r="J116" i="13"/>
  <c r="BE116" i="13" s="1"/>
  <c r="BI111" i="13"/>
  <c r="BH111" i="13"/>
  <c r="BG111" i="13"/>
  <c r="BF111" i="13"/>
  <c r="BE111" i="13"/>
  <c r="T111" i="13"/>
  <c r="R111" i="13"/>
  <c r="P111" i="13"/>
  <c r="BK111" i="13"/>
  <c r="J111" i="13"/>
  <c r="BI109" i="13"/>
  <c r="BH109" i="13"/>
  <c r="BG109" i="13"/>
  <c r="BF109" i="13"/>
  <c r="BE109" i="13"/>
  <c r="T109" i="13"/>
  <c r="R109" i="13"/>
  <c r="P109" i="13"/>
  <c r="BK109" i="13"/>
  <c r="J109" i="13"/>
  <c r="BI106" i="13"/>
  <c r="BH106" i="13"/>
  <c r="BG106" i="13"/>
  <c r="BF106" i="13"/>
  <c r="BE106" i="13"/>
  <c r="T106" i="13"/>
  <c r="R106" i="13"/>
  <c r="P106" i="13"/>
  <c r="BK106" i="13"/>
  <c r="J106" i="13"/>
  <c r="BI104" i="13"/>
  <c r="BH104" i="13"/>
  <c r="BG104" i="13"/>
  <c r="BF104" i="13"/>
  <c r="BE104" i="13"/>
  <c r="T104" i="13"/>
  <c r="R104" i="13"/>
  <c r="P104" i="13"/>
  <c r="BK104" i="13"/>
  <c r="J104" i="13"/>
  <c r="BI101" i="13"/>
  <c r="BH101" i="13"/>
  <c r="BG101" i="13"/>
  <c r="BF101" i="13"/>
  <c r="BE101" i="13"/>
  <c r="T101" i="13"/>
  <c r="R101" i="13"/>
  <c r="P101" i="13"/>
  <c r="BK101" i="13"/>
  <c r="J101" i="13"/>
  <c r="BI99" i="13"/>
  <c r="BH99" i="13"/>
  <c r="BG99" i="13"/>
  <c r="BF99" i="13"/>
  <c r="BE99" i="13"/>
  <c r="T99" i="13"/>
  <c r="R99" i="13"/>
  <c r="P99" i="13"/>
  <c r="BK99" i="13"/>
  <c r="J99" i="13"/>
  <c r="BI97" i="13"/>
  <c r="BH97" i="13"/>
  <c r="BG97" i="13"/>
  <c r="BF97" i="13"/>
  <c r="BE97" i="13"/>
  <c r="T97" i="13"/>
  <c r="R97" i="13"/>
  <c r="P97" i="13"/>
  <c r="BK97" i="13"/>
  <c r="J97" i="13"/>
  <c r="BI94" i="13"/>
  <c r="BH94" i="13"/>
  <c r="BG94" i="13"/>
  <c r="BF94" i="13"/>
  <c r="BE94" i="13"/>
  <c r="T94" i="13"/>
  <c r="R94" i="13"/>
  <c r="P94" i="13"/>
  <c r="BK94" i="13"/>
  <c r="J94" i="13"/>
  <c r="BI92" i="13"/>
  <c r="BH92" i="13"/>
  <c r="BG92" i="13"/>
  <c r="BF92" i="13"/>
  <c r="BE92" i="13"/>
  <c r="T92" i="13"/>
  <c r="R92" i="13"/>
  <c r="P92" i="13"/>
  <c r="BK92" i="13"/>
  <c r="J92" i="13"/>
  <c r="BI90" i="13"/>
  <c r="F34" i="13" s="1"/>
  <c r="BD63" i="1" s="1"/>
  <c r="BH90" i="13"/>
  <c r="F33" i="13" s="1"/>
  <c r="BC63" i="1" s="1"/>
  <c r="BG90" i="13"/>
  <c r="F32" i="13" s="1"/>
  <c r="BB63" i="1" s="1"/>
  <c r="BF90" i="13"/>
  <c r="F31" i="13" s="1"/>
  <c r="BA63" i="1" s="1"/>
  <c r="BE90" i="13"/>
  <c r="J30" i="13" s="1"/>
  <c r="AV63" i="1" s="1"/>
  <c r="T90" i="13"/>
  <c r="T89" i="13" s="1"/>
  <c r="R90" i="13"/>
  <c r="R89" i="13" s="1"/>
  <c r="P90" i="13"/>
  <c r="P89" i="13" s="1"/>
  <c r="BK90" i="13"/>
  <c r="BK89" i="13" s="1"/>
  <c r="J90" i="13"/>
  <c r="F84" i="13"/>
  <c r="F81" i="13"/>
  <c r="E79" i="13"/>
  <c r="E77" i="13"/>
  <c r="F49" i="13"/>
  <c r="E47" i="13"/>
  <c r="J21" i="13"/>
  <c r="E21" i="13"/>
  <c r="J51" i="13" s="1"/>
  <c r="J20" i="13"/>
  <c r="J18" i="13"/>
  <c r="E18" i="13"/>
  <c r="F52" i="13" s="1"/>
  <c r="J17" i="13"/>
  <c r="J15" i="13"/>
  <c r="E15" i="13"/>
  <c r="F83" i="13" s="1"/>
  <c r="J14" i="13"/>
  <c r="J12" i="13"/>
  <c r="J49" i="13" s="1"/>
  <c r="E7" i="13"/>
  <c r="E45" i="13" s="1"/>
  <c r="BK159" i="12"/>
  <c r="J159" i="12" s="1"/>
  <c r="J66" i="12" s="1"/>
  <c r="BK145" i="12"/>
  <c r="J145" i="12" s="1"/>
  <c r="J62" i="12" s="1"/>
  <c r="AY62" i="1"/>
  <c r="AX62" i="1"/>
  <c r="BI160" i="12"/>
  <c r="BH160" i="12"/>
  <c r="BG160" i="12"/>
  <c r="BF160" i="12"/>
  <c r="T160" i="12"/>
  <c r="T159" i="12" s="1"/>
  <c r="R160" i="12"/>
  <c r="R159" i="12" s="1"/>
  <c r="P160" i="12"/>
  <c r="P159" i="12" s="1"/>
  <c r="BK160" i="12"/>
  <c r="J160" i="12"/>
  <c r="BE160" i="12" s="1"/>
  <c r="BI157" i="12"/>
  <c r="BH157" i="12"/>
  <c r="BG157" i="12"/>
  <c r="BF157" i="12"/>
  <c r="BE157" i="12"/>
  <c r="T157" i="12"/>
  <c r="T156" i="12" s="1"/>
  <c r="T155" i="12" s="1"/>
  <c r="R157" i="12"/>
  <c r="R156" i="12" s="1"/>
  <c r="P157" i="12"/>
  <c r="P156" i="12" s="1"/>
  <c r="P155" i="12" s="1"/>
  <c r="BK157" i="12"/>
  <c r="BK156" i="12" s="1"/>
  <c r="J157" i="12"/>
  <c r="BI153" i="12"/>
  <c r="BH153" i="12"/>
  <c r="BG153" i="12"/>
  <c r="BF153" i="12"/>
  <c r="BE153" i="12"/>
  <c r="T153" i="12"/>
  <c r="T152" i="12" s="1"/>
  <c r="R153" i="12"/>
  <c r="R152" i="12" s="1"/>
  <c r="P153" i="12"/>
  <c r="P152" i="12" s="1"/>
  <c r="BK153" i="12"/>
  <c r="BK152" i="12" s="1"/>
  <c r="J152" i="12" s="1"/>
  <c r="J63" i="12" s="1"/>
  <c r="J153" i="12"/>
  <c r="BI150" i="12"/>
  <c r="BH150" i="12"/>
  <c r="BG150" i="12"/>
  <c r="BF150" i="12"/>
  <c r="T150" i="12"/>
  <c r="R150" i="12"/>
  <c r="P150" i="12"/>
  <c r="BK150" i="12"/>
  <c r="J150" i="12"/>
  <c r="BE150" i="12" s="1"/>
  <c r="BI148" i="12"/>
  <c r="BH148" i="12"/>
  <c r="BG148" i="12"/>
  <c r="BF148" i="12"/>
  <c r="T148" i="12"/>
  <c r="R148" i="12"/>
  <c r="P148" i="12"/>
  <c r="BK148" i="12"/>
  <c r="J148" i="12"/>
  <c r="BE148" i="12" s="1"/>
  <c r="BI146" i="12"/>
  <c r="BH146" i="12"/>
  <c r="BG146" i="12"/>
  <c r="BF146" i="12"/>
  <c r="T146" i="12"/>
  <c r="T145" i="12" s="1"/>
  <c r="R146" i="12"/>
  <c r="R145" i="12" s="1"/>
  <c r="P146" i="12"/>
  <c r="P145" i="12" s="1"/>
  <c r="BK146" i="12"/>
  <c r="J146" i="12"/>
  <c r="BE146" i="12" s="1"/>
  <c r="BI143" i="12"/>
  <c r="BH143" i="12"/>
  <c r="BG143" i="12"/>
  <c r="BF143" i="12"/>
  <c r="BE143" i="12"/>
  <c r="T143" i="12"/>
  <c r="R143" i="12"/>
  <c r="P143" i="12"/>
  <c r="BK143" i="12"/>
  <c r="J143" i="12"/>
  <c r="BI141" i="12"/>
  <c r="BH141" i="12"/>
  <c r="BG141" i="12"/>
  <c r="BF141" i="12"/>
  <c r="BE141" i="12"/>
  <c r="T141" i="12"/>
  <c r="R141" i="12"/>
  <c r="P141" i="12"/>
  <c r="BK141" i="12"/>
  <c r="J141" i="12"/>
  <c r="BI139" i="12"/>
  <c r="BH139" i="12"/>
  <c r="BG139" i="12"/>
  <c r="BF139" i="12"/>
  <c r="BE139" i="12"/>
  <c r="T139" i="12"/>
  <c r="R139" i="12"/>
  <c r="P139" i="12"/>
  <c r="BK139" i="12"/>
  <c r="J139" i="12"/>
  <c r="BI137" i="12"/>
  <c r="BH137" i="12"/>
  <c r="BG137" i="12"/>
  <c r="BF137" i="12"/>
  <c r="BE137" i="12"/>
  <c r="T137" i="12"/>
  <c r="R137" i="12"/>
  <c r="P137" i="12"/>
  <c r="BK137" i="12"/>
  <c r="J137" i="12"/>
  <c r="BI135" i="12"/>
  <c r="BH135" i="12"/>
  <c r="BG135" i="12"/>
  <c r="BF135" i="12"/>
  <c r="BE135" i="12"/>
  <c r="T135" i="12"/>
  <c r="R135" i="12"/>
  <c r="P135" i="12"/>
  <c r="BK135" i="12"/>
  <c r="J135" i="12"/>
  <c r="BI133" i="12"/>
  <c r="BH133" i="12"/>
  <c r="BG133" i="12"/>
  <c r="BF133" i="12"/>
  <c r="BE133" i="12"/>
  <c r="T133" i="12"/>
  <c r="R133" i="12"/>
  <c r="P133" i="12"/>
  <c r="BK133" i="12"/>
  <c r="J133" i="12"/>
  <c r="BI131" i="12"/>
  <c r="BH131" i="12"/>
  <c r="BG131" i="12"/>
  <c r="BF131" i="12"/>
  <c r="BE131" i="12"/>
  <c r="T131" i="12"/>
  <c r="R131" i="12"/>
  <c r="P131" i="12"/>
  <c r="BK131" i="12"/>
  <c r="J131" i="12"/>
  <c r="BI129" i="12"/>
  <c r="BH129" i="12"/>
  <c r="BG129" i="12"/>
  <c r="BF129" i="12"/>
  <c r="BE129" i="12"/>
  <c r="T129" i="12"/>
  <c r="R129" i="12"/>
  <c r="P129" i="12"/>
  <c r="BK129" i="12"/>
  <c r="J129" i="12"/>
  <c r="BI127" i="12"/>
  <c r="BH127" i="12"/>
  <c r="BG127" i="12"/>
  <c r="BF127" i="12"/>
  <c r="BE127" i="12"/>
  <c r="T127" i="12"/>
  <c r="T126" i="12" s="1"/>
  <c r="R127" i="12"/>
  <c r="R126" i="12" s="1"/>
  <c r="P127" i="12"/>
  <c r="P126" i="12" s="1"/>
  <c r="BK127" i="12"/>
  <c r="BK126" i="12" s="1"/>
  <c r="J126" i="12" s="1"/>
  <c r="J61" i="12" s="1"/>
  <c r="J127" i="12"/>
  <c r="BI124" i="12"/>
  <c r="BH124" i="12"/>
  <c r="BG124" i="12"/>
  <c r="BF124" i="12"/>
  <c r="T124" i="12"/>
  <c r="R124" i="12"/>
  <c r="P124" i="12"/>
  <c r="BK124" i="12"/>
  <c r="J124" i="12"/>
  <c r="BE124" i="12" s="1"/>
  <c r="BI122" i="12"/>
  <c r="BH122" i="12"/>
  <c r="BG122" i="12"/>
  <c r="BF122" i="12"/>
  <c r="T122" i="12"/>
  <c r="R122" i="12"/>
  <c r="P122" i="12"/>
  <c r="BK122" i="12"/>
  <c r="J122" i="12"/>
  <c r="BE122" i="12" s="1"/>
  <c r="BI120" i="12"/>
  <c r="BH120" i="12"/>
  <c r="BG120" i="12"/>
  <c r="BF120" i="12"/>
  <c r="T120" i="12"/>
  <c r="R120" i="12"/>
  <c r="P120" i="12"/>
  <c r="BK120" i="12"/>
  <c r="J120" i="12"/>
  <c r="BE120" i="12" s="1"/>
  <c r="BI118" i="12"/>
  <c r="BH118" i="12"/>
  <c r="BG118" i="12"/>
  <c r="BF118" i="12"/>
  <c r="T118" i="12"/>
  <c r="R118" i="12"/>
  <c r="P118" i="12"/>
  <c r="BK118" i="12"/>
  <c r="J118" i="12"/>
  <c r="BE118" i="12" s="1"/>
  <c r="BI116" i="12"/>
  <c r="BH116" i="12"/>
  <c r="BG116" i="12"/>
  <c r="BF116" i="12"/>
  <c r="T116" i="12"/>
  <c r="R116" i="12"/>
  <c r="P116" i="12"/>
  <c r="BK116" i="12"/>
  <c r="J116" i="12"/>
  <c r="BE116" i="12" s="1"/>
  <c r="BI114" i="12"/>
  <c r="BH114" i="12"/>
  <c r="BG114" i="12"/>
  <c r="BF114" i="12"/>
  <c r="T114" i="12"/>
  <c r="R114" i="12"/>
  <c r="P114" i="12"/>
  <c r="BK114" i="12"/>
  <c r="J114" i="12"/>
  <c r="BE114" i="12" s="1"/>
  <c r="BI112" i="12"/>
  <c r="BH112" i="12"/>
  <c r="BG112" i="12"/>
  <c r="BF112" i="12"/>
  <c r="T112" i="12"/>
  <c r="R112" i="12"/>
  <c r="P112" i="12"/>
  <c r="BK112" i="12"/>
  <c r="J112" i="12"/>
  <c r="BE112" i="12" s="1"/>
  <c r="BI110" i="12"/>
  <c r="BH110" i="12"/>
  <c r="BG110" i="12"/>
  <c r="BF110" i="12"/>
  <c r="T110" i="12"/>
  <c r="R110" i="12"/>
  <c r="P110" i="12"/>
  <c r="BK110" i="12"/>
  <c r="J110" i="12"/>
  <c r="BE110" i="12" s="1"/>
  <c r="BI107" i="12"/>
  <c r="BH107" i="12"/>
  <c r="BG107" i="12"/>
  <c r="BF107" i="12"/>
  <c r="T107" i="12"/>
  <c r="T106" i="12" s="1"/>
  <c r="R107" i="12"/>
  <c r="R106" i="12" s="1"/>
  <c r="P107" i="12"/>
  <c r="P106" i="12" s="1"/>
  <c r="BK107" i="12"/>
  <c r="BK106" i="12" s="1"/>
  <c r="J106" i="12" s="1"/>
  <c r="J60" i="12" s="1"/>
  <c r="J107" i="12"/>
  <c r="BE107" i="12" s="1"/>
  <c r="BI104" i="12"/>
  <c r="BH104" i="12"/>
  <c r="BG104" i="12"/>
  <c r="BF104" i="12"/>
  <c r="BE104" i="12"/>
  <c r="T104" i="12"/>
  <c r="T103" i="12" s="1"/>
  <c r="R104" i="12"/>
  <c r="R103" i="12" s="1"/>
  <c r="P104" i="12"/>
  <c r="P103" i="12" s="1"/>
  <c r="BK104" i="12"/>
  <c r="BK103" i="12" s="1"/>
  <c r="J103" i="12" s="1"/>
  <c r="J59" i="12" s="1"/>
  <c r="J104" i="12"/>
  <c r="BI100" i="12"/>
  <c r="BH100" i="12"/>
  <c r="BG100" i="12"/>
  <c r="BF100" i="12"/>
  <c r="T100" i="12"/>
  <c r="R100" i="12"/>
  <c r="P100" i="12"/>
  <c r="BK100" i="12"/>
  <c r="J100" i="12"/>
  <c r="BE100" i="12" s="1"/>
  <c r="BI98" i="12"/>
  <c r="BH98" i="12"/>
  <c r="BG98" i="12"/>
  <c r="BF98" i="12"/>
  <c r="T98" i="12"/>
  <c r="R98" i="12"/>
  <c r="P98" i="12"/>
  <c r="BK98" i="12"/>
  <c r="J98" i="12"/>
  <c r="BE98" i="12" s="1"/>
  <c r="BI96" i="12"/>
  <c r="BH96" i="12"/>
  <c r="BG96" i="12"/>
  <c r="BF96" i="12"/>
  <c r="T96" i="12"/>
  <c r="R96" i="12"/>
  <c r="P96" i="12"/>
  <c r="BK96" i="12"/>
  <c r="J96" i="12"/>
  <c r="BE96" i="12" s="1"/>
  <c r="BI93" i="12"/>
  <c r="BH93" i="12"/>
  <c r="BG93" i="12"/>
  <c r="BF93" i="12"/>
  <c r="T93" i="12"/>
  <c r="R93" i="12"/>
  <c r="P93" i="12"/>
  <c r="BK93" i="12"/>
  <c r="J93" i="12"/>
  <c r="BE93" i="12" s="1"/>
  <c r="BI91" i="12"/>
  <c r="BH91" i="12"/>
  <c r="BG91" i="12"/>
  <c r="BF91" i="12"/>
  <c r="T91" i="12"/>
  <c r="R91" i="12"/>
  <c r="P91" i="12"/>
  <c r="BK91" i="12"/>
  <c r="J91" i="12"/>
  <c r="BE91" i="12" s="1"/>
  <c r="BI89" i="12"/>
  <c r="F34" i="12" s="1"/>
  <c r="BD62" i="1" s="1"/>
  <c r="BH89" i="12"/>
  <c r="F33" i="12" s="1"/>
  <c r="BC62" i="1" s="1"/>
  <c r="BG89" i="12"/>
  <c r="F32" i="12" s="1"/>
  <c r="BB62" i="1" s="1"/>
  <c r="BF89" i="12"/>
  <c r="F31" i="12" s="1"/>
  <c r="BA62" i="1" s="1"/>
  <c r="T89" i="12"/>
  <c r="T88" i="12" s="1"/>
  <c r="R89" i="12"/>
  <c r="R88" i="12" s="1"/>
  <c r="P89" i="12"/>
  <c r="P88" i="12" s="1"/>
  <c r="BK89" i="12"/>
  <c r="BK88" i="12" s="1"/>
  <c r="J89" i="12"/>
  <c r="BE89" i="12" s="1"/>
  <c r="J82" i="12"/>
  <c r="J80" i="12"/>
  <c r="F80" i="12"/>
  <c r="E78" i="12"/>
  <c r="F51" i="12"/>
  <c r="F49" i="12"/>
  <c r="E47" i="12"/>
  <c r="J21" i="12"/>
  <c r="E21" i="12"/>
  <c r="J51" i="12" s="1"/>
  <c r="J20" i="12"/>
  <c r="J18" i="12"/>
  <c r="E18" i="12"/>
  <c r="F52" i="12" s="1"/>
  <c r="J17" i="12"/>
  <c r="J15" i="12"/>
  <c r="E15" i="12"/>
  <c r="F82" i="12" s="1"/>
  <c r="J14" i="12"/>
  <c r="J12" i="12"/>
  <c r="J49" i="12" s="1"/>
  <c r="E7" i="12"/>
  <c r="E45" i="12" s="1"/>
  <c r="BK150" i="11"/>
  <c r="J150" i="11" s="1"/>
  <c r="J65" i="11" s="1"/>
  <c r="BK146" i="11"/>
  <c r="J146" i="11" s="1"/>
  <c r="J63" i="11" s="1"/>
  <c r="AY61" i="1"/>
  <c r="AX61" i="1"/>
  <c r="BI154" i="11"/>
  <c r="BH154" i="11"/>
  <c r="BG154" i="11"/>
  <c r="BF154" i="11"/>
  <c r="BE154" i="11"/>
  <c r="T154" i="11"/>
  <c r="T153" i="11" s="1"/>
  <c r="R154" i="11"/>
  <c r="R153" i="11" s="1"/>
  <c r="P154" i="11"/>
  <c r="P153" i="11" s="1"/>
  <c r="BK154" i="11"/>
  <c r="BK153" i="11" s="1"/>
  <c r="J153" i="11" s="1"/>
  <c r="J66" i="11" s="1"/>
  <c r="J154" i="11"/>
  <c r="BI151" i="11"/>
  <c r="BH151" i="11"/>
  <c r="BG151" i="11"/>
  <c r="BF151" i="11"/>
  <c r="T151" i="11"/>
  <c r="T150" i="11" s="1"/>
  <c r="T149" i="11" s="1"/>
  <c r="R151" i="11"/>
  <c r="R150" i="11" s="1"/>
  <c r="P151" i="11"/>
  <c r="P150" i="11" s="1"/>
  <c r="P149" i="11" s="1"/>
  <c r="BK151" i="11"/>
  <c r="J151" i="11"/>
  <c r="BE151" i="11" s="1"/>
  <c r="BI147" i="11"/>
  <c r="BH147" i="11"/>
  <c r="BG147" i="11"/>
  <c r="BF147" i="11"/>
  <c r="T147" i="11"/>
  <c r="T146" i="11" s="1"/>
  <c r="R147" i="11"/>
  <c r="R146" i="11" s="1"/>
  <c r="P147" i="11"/>
  <c r="P146" i="11" s="1"/>
  <c r="BK147" i="11"/>
  <c r="J147" i="11"/>
  <c r="BE147" i="11" s="1"/>
  <c r="BI144" i="11"/>
  <c r="BH144" i="11"/>
  <c r="BG144" i="11"/>
  <c r="BF144" i="11"/>
  <c r="BE144" i="11"/>
  <c r="T144" i="11"/>
  <c r="R144" i="11"/>
  <c r="P144" i="11"/>
  <c r="BK144" i="11"/>
  <c r="J144" i="11"/>
  <c r="BI142" i="11"/>
  <c r="BH142" i="11"/>
  <c r="BG142" i="11"/>
  <c r="BF142" i="11"/>
  <c r="BE142" i="11"/>
  <c r="T142" i="11"/>
  <c r="R142" i="11"/>
  <c r="P142" i="11"/>
  <c r="BK142" i="11"/>
  <c r="J142" i="11"/>
  <c r="BI140" i="11"/>
  <c r="BH140" i="11"/>
  <c r="BG140" i="11"/>
  <c r="BF140" i="11"/>
  <c r="BE140" i="11"/>
  <c r="T140" i="11"/>
  <c r="T139" i="11" s="1"/>
  <c r="R140" i="11"/>
  <c r="R139" i="11" s="1"/>
  <c r="P140" i="11"/>
  <c r="P139" i="11" s="1"/>
  <c r="BK140" i="11"/>
  <c r="BK139" i="11" s="1"/>
  <c r="J139" i="11" s="1"/>
  <c r="J62" i="11" s="1"/>
  <c r="J140" i="11"/>
  <c r="BI137" i="11"/>
  <c r="BH137" i="11"/>
  <c r="BG137" i="11"/>
  <c r="BF137" i="11"/>
  <c r="T137" i="11"/>
  <c r="R137" i="11"/>
  <c r="P137" i="11"/>
  <c r="BK137" i="11"/>
  <c r="J137" i="11"/>
  <c r="BE137" i="11" s="1"/>
  <c r="BI135" i="11"/>
  <c r="BH135" i="11"/>
  <c r="BG135" i="11"/>
  <c r="BF135" i="11"/>
  <c r="T135" i="11"/>
  <c r="R135" i="11"/>
  <c r="P135" i="11"/>
  <c r="BK135" i="11"/>
  <c r="J135" i="11"/>
  <c r="BE135" i="11" s="1"/>
  <c r="BI133" i="11"/>
  <c r="BH133" i="11"/>
  <c r="BG133" i="11"/>
  <c r="BF133" i="11"/>
  <c r="T133" i="11"/>
  <c r="R133" i="11"/>
  <c r="P133" i="11"/>
  <c r="BK133" i="11"/>
  <c r="J133" i="11"/>
  <c r="BE133" i="11" s="1"/>
  <c r="BI131" i="11"/>
  <c r="BH131" i="11"/>
  <c r="BG131" i="11"/>
  <c r="BF131" i="11"/>
  <c r="T131" i="11"/>
  <c r="R131" i="11"/>
  <c r="P131" i="11"/>
  <c r="BK131" i="11"/>
  <c r="J131" i="11"/>
  <c r="BE131" i="11" s="1"/>
  <c r="BI129" i="11"/>
  <c r="BH129" i="11"/>
  <c r="BG129" i="11"/>
  <c r="BF129" i="11"/>
  <c r="T129" i="11"/>
  <c r="R129" i="11"/>
  <c r="P129" i="11"/>
  <c r="BK129" i="11"/>
  <c r="J129" i="11"/>
  <c r="BE129" i="11" s="1"/>
  <c r="BI127" i="11"/>
  <c r="BH127" i="11"/>
  <c r="BG127" i="11"/>
  <c r="BF127" i="11"/>
  <c r="T127" i="11"/>
  <c r="R127" i="11"/>
  <c r="P127" i="11"/>
  <c r="BK127" i="11"/>
  <c r="J127" i="11"/>
  <c r="BE127" i="11" s="1"/>
  <c r="BI125" i="11"/>
  <c r="BH125" i="11"/>
  <c r="BG125" i="11"/>
  <c r="BF125" i="11"/>
  <c r="T125" i="11"/>
  <c r="R125" i="11"/>
  <c r="P125" i="11"/>
  <c r="BK125" i="11"/>
  <c r="J125" i="11"/>
  <c r="BE125" i="11" s="1"/>
  <c r="BI123" i="11"/>
  <c r="BH123" i="11"/>
  <c r="BG123" i="11"/>
  <c r="BF123" i="11"/>
  <c r="T123" i="11"/>
  <c r="R123" i="11"/>
  <c r="P123" i="11"/>
  <c r="BK123" i="11"/>
  <c r="J123" i="11"/>
  <c r="BE123" i="11" s="1"/>
  <c r="BI121" i="11"/>
  <c r="BH121" i="11"/>
  <c r="BG121" i="11"/>
  <c r="BF121" i="11"/>
  <c r="T121" i="11"/>
  <c r="T120" i="11" s="1"/>
  <c r="R121" i="11"/>
  <c r="R120" i="11" s="1"/>
  <c r="P121" i="11"/>
  <c r="P120" i="11" s="1"/>
  <c r="BK121" i="11"/>
  <c r="BK120" i="11" s="1"/>
  <c r="J120" i="11" s="1"/>
  <c r="J61" i="11" s="1"/>
  <c r="J121" i="11"/>
  <c r="BE121" i="11" s="1"/>
  <c r="BI118" i="11"/>
  <c r="BH118" i="11"/>
  <c r="BG118" i="11"/>
  <c r="BF118" i="11"/>
  <c r="BE118" i="11"/>
  <c r="T118" i="11"/>
  <c r="R118" i="11"/>
  <c r="P118" i="11"/>
  <c r="BK118" i="11"/>
  <c r="J118" i="11"/>
  <c r="BI116" i="11"/>
  <c r="BH116" i="11"/>
  <c r="BG116" i="11"/>
  <c r="BF116" i="11"/>
  <c r="BE116" i="11"/>
  <c r="T116" i="11"/>
  <c r="R116" i="11"/>
  <c r="P116" i="11"/>
  <c r="BK116" i="11"/>
  <c r="J116" i="11"/>
  <c r="BI114" i="11"/>
  <c r="BH114" i="11"/>
  <c r="BG114" i="11"/>
  <c r="BF114" i="11"/>
  <c r="BE114" i="11"/>
  <c r="T114" i="11"/>
  <c r="T113" i="11" s="1"/>
  <c r="R114" i="11"/>
  <c r="R113" i="11" s="1"/>
  <c r="P114" i="11"/>
  <c r="P113" i="11" s="1"/>
  <c r="BK114" i="11"/>
  <c r="BK113" i="11" s="1"/>
  <c r="J113" i="11" s="1"/>
  <c r="J60" i="11" s="1"/>
  <c r="J114" i="11"/>
  <c r="BI111" i="11"/>
  <c r="BH111" i="11"/>
  <c r="BG111" i="11"/>
  <c r="BF111" i="11"/>
  <c r="T111" i="11"/>
  <c r="T110" i="11" s="1"/>
  <c r="R111" i="11"/>
  <c r="R110" i="11" s="1"/>
  <c r="P111" i="11"/>
  <c r="P110" i="11" s="1"/>
  <c r="BK111" i="11"/>
  <c r="BK110" i="11" s="1"/>
  <c r="J110" i="11" s="1"/>
  <c r="J59" i="11" s="1"/>
  <c r="J111" i="11"/>
  <c r="BE111" i="11" s="1"/>
  <c r="BI108" i="11"/>
  <c r="BH108" i="11"/>
  <c r="BG108" i="11"/>
  <c r="BF108" i="11"/>
  <c r="BE108" i="11"/>
  <c r="T108" i="11"/>
  <c r="R108" i="11"/>
  <c r="P108" i="11"/>
  <c r="BK108" i="11"/>
  <c r="J108" i="11"/>
  <c r="BI106" i="11"/>
  <c r="BH106" i="11"/>
  <c r="BG106" i="11"/>
  <c r="BF106" i="11"/>
  <c r="BE106" i="11"/>
  <c r="T106" i="11"/>
  <c r="R106" i="11"/>
  <c r="P106" i="11"/>
  <c r="BK106" i="11"/>
  <c r="J106" i="11"/>
  <c r="BI103" i="11"/>
  <c r="BH103" i="11"/>
  <c r="BG103" i="11"/>
  <c r="BF103" i="11"/>
  <c r="BE103" i="11"/>
  <c r="T103" i="11"/>
  <c r="R103" i="11"/>
  <c r="P103" i="11"/>
  <c r="BK103" i="11"/>
  <c r="J103" i="11"/>
  <c r="BI101" i="11"/>
  <c r="BH101" i="11"/>
  <c r="BG101" i="11"/>
  <c r="BF101" i="11"/>
  <c r="BE101" i="11"/>
  <c r="T101" i="11"/>
  <c r="R101" i="11"/>
  <c r="P101" i="11"/>
  <c r="BK101" i="11"/>
  <c r="J101" i="11"/>
  <c r="BI98" i="11"/>
  <c r="BH98" i="11"/>
  <c r="BG98" i="11"/>
  <c r="BF98" i="11"/>
  <c r="BE98" i="11"/>
  <c r="T98" i="11"/>
  <c r="R98" i="11"/>
  <c r="P98" i="11"/>
  <c r="BK98" i="11"/>
  <c r="J98" i="11"/>
  <c r="BI96" i="11"/>
  <c r="BH96" i="11"/>
  <c r="BG96" i="11"/>
  <c r="BF96" i="11"/>
  <c r="BE96" i="11"/>
  <c r="T96" i="11"/>
  <c r="R96" i="11"/>
  <c r="P96" i="11"/>
  <c r="BK96" i="11"/>
  <c r="J96" i="11"/>
  <c r="BI94" i="11"/>
  <c r="BH94" i="11"/>
  <c r="BG94" i="11"/>
  <c r="BF94" i="11"/>
  <c r="BE94" i="11"/>
  <c r="T94" i="11"/>
  <c r="R94" i="11"/>
  <c r="P94" i="11"/>
  <c r="BK94" i="11"/>
  <c r="J94" i="11"/>
  <c r="BI91" i="11"/>
  <c r="BH91" i="11"/>
  <c r="BG91" i="11"/>
  <c r="BF91" i="11"/>
  <c r="BE91" i="11"/>
  <c r="T91" i="11"/>
  <c r="R91" i="11"/>
  <c r="P91" i="11"/>
  <c r="BK91" i="11"/>
  <c r="J91" i="11"/>
  <c r="BI89" i="11"/>
  <c r="F34" i="11" s="1"/>
  <c r="BD61" i="1" s="1"/>
  <c r="BH89" i="11"/>
  <c r="F33" i="11" s="1"/>
  <c r="BC61" i="1" s="1"/>
  <c r="BG89" i="11"/>
  <c r="F32" i="11" s="1"/>
  <c r="BB61" i="1" s="1"/>
  <c r="BF89" i="11"/>
  <c r="J31" i="11" s="1"/>
  <c r="AW61" i="1" s="1"/>
  <c r="BE89" i="11"/>
  <c r="T89" i="11"/>
  <c r="T88" i="11" s="1"/>
  <c r="R89" i="11"/>
  <c r="R88" i="11" s="1"/>
  <c r="R87" i="11" s="1"/>
  <c r="P89" i="11"/>
  <c r="P88" i="11" s="1"/>
  <c r="BK89" i="11"/>
  <c r="BK88" i="11" s="1"/>
  <c r="J89" i="11"/>
  <c r="F83" i="11"/>
  <c r="F80" i="11"/>
  <c r="E78" i="11"/>
  <c r="E76" i="11"/>
  <c r="F49" i="11"/>
  <c r="E47" i="11"/>
  <c r="J21" i="11"/>
  <c r="E21" i="11"/>
  <c r="J51" i="11" s="1"/>
  <c r="J20" i="11"/>
  <c r="J18" i="11"/>
  <c r="E18" i="11"/>
  <c r="F52" i="11" s="1"/>
  <c r="J17" i="11"/>
  <c r="J15" i="11"/>
  <c r="E15" i="11"/>
  <c r="F82" i="11" s="1"/>
  <c r="J14" i="11"/>
  <c r="J12" i="11"/>
  <c r="E7" i="11"/>
  <c r="E45" i="11" s="1"/>
  <c r="BK170" i="10"/>
  <c r="J170" i="10" s="1"/>
  <c r="J66" i="10" s="1"/>
  <c r="R167" i="10"/>
  <c r="R166" i="10" s="1"/>
  <c r="J163" i="10"/>
  <c r="J63" i="10" s="1"/>
  <c r="BK156" i="10"/>
  <c r="J156" i="10" s="1"/>
  <c r="J62" i="10" s="1"/>
  <c r="BK115" i="10"/>
  <c r="J115" i="10" s="1"/>
  <c r="J60" i="10" s="1"/>
  <c r="J112" i="10"/>
  <c r="J59" i="10" s="1"/>
  <c r="AY60" i="1"/>
  <c r="AX60" i="1"/>
  <c r="BI171" i="10"/>
  <c r="BH171" i="10"/>
  <c r="BG171" i="10"/>
  <c r="BF171" i="10"/>
  <c r="T171" i="10"/>
  <c r="T170" i="10" s="1"/>
  <c r="T166" i="10" s="1"/>
  <c r="R171" i="10"/>
  <c r="R170" i="10" s="1"/>
  <c r="P171" i="10"/>
  <c r="P170" i="10" s="1"/>
  <c r="BK171" i="10"/>
  <c r="J171" i="10"/>
  <c r="BE171" i="10" s="1"/>
  <c r="BI168" i="10"/>
  <c r="BH168" i="10"/>
  <c r="BG168" i="10"/>
  <c r="BF168" i="10"/>
  <c r="BE168" i="10"/>
  <c r="T168" i="10"/>
  <c r="T167" i="10" s="1"/>
  <c r="R168" i="10"/>
  <c r="P168" i="10"/>
  <c r="P167" i="10" s="1"/>
  <c r="BK168" i="10"/>
  <c r="BK167" i="10" s="1"/>
  <c r="J167" i="10" s="1"/>
  <c r="J65" i="10" s="1"/>
  <c r="J168" i="10"/>
  <c r="BI164" i="10"/>
  <c r="BH164" i="10"/>
  <c r="BG164" i="10"/>
  <c r="BF164" i="10"/>
  <c r="BE164" i="10"/>
  <c r="T164" i="10"/>
  <c r="T163" i="10" s="1"/>
  <c r="R164" i="10"/>
  <c r="R163" i="10" s="1"/>
  <c r="P164" i="10"/>
  <c r="P163" i="10" s="1"/>
  <c r="BK164" i="10"/>
  <c r="BK163" i="10" s="1"/>
  <c r="J164" i="10"/>
  <c r="BI161" i="10"/>
  <c r="BH161" i="10"/>
  <c r="BG161" i="10"/>
  <c r="BF161" i="10"/>
  <c r="T161" i="10"/>
  <c r="R161" i="10"/>
  <c r="P161" i="10"/>
  <c r="BK161" i="10"/>
  <c r="J161" i="10"/>
  <c r="BE161" i="10" s="1"/>
  <c r="BI159" i="10"/>
  <c r="BH159" i="10"/>
  <c r="BG159" i="10"/>
  <c r="BF159" i="10"/>
  <c r="T159" i="10"/>
  <c r="R159" i="10"/>
  <c r="P159" i="10"/>
  <c r="P156" i="10" s="1"/>
  <c r="BK159" i="10"/>
  <c r="J159" i="10"/>
  <c r="BE159" i="10" s="1"/>
  <c r="BI157" i="10"/>
  <c r="BH157" i="10"/>
  <c r="BG157" i="10"/>
  <c r="BF157" i="10"/>
  <c r="T157" i="10"/>
  <c r="T156" i="10" s="1"/>
  <c r="R157" i="10"/>
  <c r="R156" i="10" s="1"/>
  <c r="P157" i="10"/>
  <c r="BK157" i="10"/>
  <c r="J157" i="10"/>
  <c r="BE157" i="10" s="1"/>
  <c r="BI154" i="10"/>
  <c r="BH154" i="10"/>
  <c r="BG154" i="10"/>
  <c r="BF154" i="10"/>
  <c r="BE154" i="10"/>
  <c r="T154" i="10"/>
  <c r="R154" i="10"/>
  <c r="P154" i="10"/>
  <c r="BK154" i="10"/>
  <c r="J154" i="10"/>
  <c r="BI152" i="10"/>
  <c r="BH152" i="10"/>
  <c r="BG152" i="10"/>
  <c r="BF152" i="10"/>
  <c r="BE152" i="10"/>
  <c r="T152" i="10"/>
  <c r="R152" i="10"/>
  <c r="P152" i="10"/>
  <c r="BK152" i="10"/>
  <c r="J152" i="10"/>
  <c r="BI150" i="10"/>
  <c r="BH150" i="10"/>
  <c r="BG150" i="10"/>
  <c r="BF150" i="10"/>
  <c r="BE150" i="10"/>
  <c r="T150" i="10"/>
  <c r="R150" i="10"/>
  <c r="P150" i="10"/>
  <c r="BK150" i="10"/>
  <c r="J150" i="10"/>
  <c r="BI148" i="10"/>
  <c r="BH148" i="10"/>
  <c r="BG148" i="10"/>
  <c r="BF148" i="10"/>
  <c r="BE148" i="10"/>
  <c r="T148" i="10"/>
  <c r="R148" i="10"/>
  <c r="P148" i="10"/>
  <c r="BK148" i="10"/>
  <c r="J148" i="10"/>
  <c r="BI146" i="10"/>
  <c r="BH146" i="10"/>
  <c r="BG146" i="10"/>
  <c r="BF146" i="10"/>
  <c r="BE146" i="10"/>
  <c r="T146" i="10"/>
  <c r="R146" i="10"/>
  <c r="P146" i="10"/>
  <c r="BK146" i="10"/>
  <c r="J146" i="10"/>
  <c r="BI144" i="10"/>
  <c r="BH144" i="10"/>
  <c r="BG144" i="10"/>
  <c r="BF144" i="10"/>
  <c r="BE144" i="10"/>
  <c r="T144" i="10"/>
  <c r="R144" i="10"/>
  <c r="P144" i="10"/>
  <c r="BK144" i="10"/>
  <c r="J144" i="10"/>
  <c r="BI142" i="10"/>
  <c r="BH142" i="10"/>
  <c r="BG142" i="10"/>
  <c r="BF142" i="10"/>
  <c r="BE142" i="10"/>
  <c r="T142" i="10"/>
  <c r="R142" i="10"/>
  <c r="P142" i="10"/>
  <c r="BK142" i="10"/>
  <c r="J142" i="10"/>
  <c r="BI140" i="10"/>
  <c r="BH140" i="10"/>
  <c r="BG140" i="10"/>
  <c r="BF140" i="10"/>
  <c r="BE140" i="10"/>
  <c r="T140" i="10"/>
  <c r="R140" i="10"/>
  <c r="P140" i="10"/>
  <c r="BK140" i="10"/>
  <c r="J140" i="10"/>
  <c r="BI138" i="10"/>
  <c r="BH138" i="10"/>
  <c r="BG138" i="10"/>
  <c r="F32" i="10" s="1"/>
  <c r="BB60" i="1" s="1"/>
  <c r="BF138" i="10"/>
  <c r="BE138" i="10"/>
  <c r="T138" i="10"/>
  <c r="R138" i="10"/>
  <c r="R135" i="10" s="1"/>
  <c r="P138" i="10"/>
  <c r="BK138" i="10"/>
  <c r="J138" i="10"/>
  <c r="BI136" i="10"/>
  <c r="BH136" i="10"/>
  <c r="BG136" i="10"/>
  <c r="BF136" i="10"/>
  <c r="BE136" i="10"/>
  <c r="T136" i="10"/>
  <c r="T135" i="10" s="1"/>
  <c r="R136" i="10"/>
  <c r="P136" i="10"/>
  <c r="P135" i="10" s="1"/>
  <c r="BK136" i="10"/>
  <c r="BK135" i="10" s="1"/>
  <c r="J135" i="10" s="1"/>
  <c r="J61" i="10" s="1"/>
  <c r="J136" i="10"/>
  <c r="BI133" i="10"/>
  <c r="BH133" i="10"/>
  <c r="BG133" i="10"/>
  <c r="BF133" i="10"/>
  <c r="T133" i="10"/>
  <c r="R133" i="10"/>
  <c r="P133" i="10"/>
  <c r="BK133" i="10"/>
  <c r="J133" i="10"/>
  <c r="BE133" i="10" s="1"/>
  <c r="BI131" i="10"/>
  <c r="BH131" i="10"/>
  <c r="BG131" i="10"/>
  <c r="BF131" i="10"/>
  <c r="T131" i="10"/>
  <c r="R131" i="10"/>
  <c r="P131" i="10"/>
  <c r="BK131" i="10"/>
  <c r="J131" i="10"/>
  <c r="BE131" i="10" s="1"/>
  <c r="BI129" i="10"/>
  <c r="BH129" i="10"/>
  <c r="BG129" i="10"/>
  <c r="BF129" i="10"/>
  <c r="T129" i="10"/>
  <c r="R129" i="10"/>
  <c r="P129" i="10"/>
  <c r="BK129" i="10"/>
  <c r="J129" i="10"/>
  <c r="BE129" i="10" s="1"/>
  <c r="BI127" i="10"/>
  <c r="BH127" i="10"/>
  <c r="BG127" i="10"/>
  <c r="BF127" i="10"/>
  <c r="T127" i="10"/>
  <c r="R127" i="10"/>
  <c r="P127" i="10"/>
  <c r="BK127" i="10"/>
  <c r="J127" i="10"/>
  <c r="BE127" i="10" s="1"/>
  <c r="BI125" i="10"/>
  <c r="BH125" i="10"/>
  <c r="BG125" i="10"/>
  <c r="BF125" i="10"/>
  <c r="T125" i="10"/>
  <c r="R125" i="10"/>
  <c r="P125" i="10"/>
  <c r="BK125" i="10"/>
  <c r="J125" i="10"/>
  <c r="BE125" i="10" s="1"/>
  <c r="BI123" i="10"/>
  <c r="BH123" i="10"/>
  <c r="BG123" i="10"/>
  <c r="BF123" i="10"/>
  <c r="T123" i="10"/>
  <c r="R123" i="10"/>
  <c r="P123" i="10"/>
  <c r="BK123" i="10"/>
  <c r="J123" i="10"/>
  <c r="BE123" i="10" s="1"/>
  <c r="BI121" i="10"/>
  <c r="BH121" i="10"/>
  <c r="BG121" i="10"/>
  <c r="BF121" i="10"/>
  <c r="T121" i="10"/>
  <c r="R121" i="10"/>
  <c r="P121" i="10"/>
  <c r="BK121" i="10"/>
  <c r="J121" i="10"/>
  <c r="BE121" i="10" s="1"/>
  <c r="BI119" i="10"/>
  <c r="BH119" i="10"/>
  <c r="BG119" i="10"/>
  <c r="BF119" i="10"/>
  <c r="T119" i="10"/>
  <c r="R119" i="10"/>
  <c r="P119" i="10"/>
  <c r="BK119" i="10"/>
  <c r="J119" i="10"/>
  <c r="BE119" i="10" s="1"/>
  <c r="BI116" i="10"/>
  <c r="BH116" i="10"/>
  <c r="BG116" i="10"/>
  <c r="BF116" i="10"/>
  <c r="T116" i="10"/>
  <c r="T115" i="10" s="1"/>
  <c r="R116" i="10"/>
  <c r="R115" i="10" s="1"/>
  <c r="P116" i="10"/>
  <c r="P115" i="10" s="1"/>
  <c r="BK116" i="10"/>
  <c r="J116" i="10"/>
  <c r="BE116" i="10" s="1"/>
  <c r="BI113" i="10"/>
  <c r="BH113" i="10"/>
  <c r="BG113" i="10"/>
  <c r="BF113" i="10"/>
  <c r="BE113" i="10"/>
  <c r="T113" i="10"/>
  <c r="T112" i="10" s="1"/>
  <c r="R113" i="10"/>
  <c r="R112" i="10" s="1"/>
  <c r="P113" i="10"/>
  <c r="P112" i="10" s="1"/>
  <c r="BK113" i="10"/>
  <c r="BK112" i="10" s="1"/>
  <c r="J113" i="10"/>
  <c r="BI110" i="10"/>
  <c r="BH110" i="10"/>
  <c r="BG110" i="10"/>
  <c r="BF110" i="10"/>
  <c r="T110" i="10"/>
  <c r="R110" i="10"/>
  <c r="P110" i="10"/>
  <c r="BK110" i="10"/>
  <c r="J110" i="10"/>
  <c r="BE110" i="10" s="1"/>
  <c r="BI108" i="10"/>
  <c r="BH108" i="10"/>
  <c r="BG108" i="10"/>
  <c r="BF108" i="10"/>
  <c r="T108" i="10"/>
  <c r="R108" i="10"/>
  <c r="P108" i="10"/>
  <c r="BK108" i="10"/>
  <c r="J108" i="10"/>
  <c r="BE108" i="10" s="1"/>
  <c r="BI105" i="10"/>
  <c r="BH105" i="10"/>
  <c r="BG105" i="10"/>
  <c r="BF105" i="10"/>
  <c r="T105" i="10"/>
  <c r="R105" i="10"/>
  <c r="P105" i="10"/>
  <c r="BK105" i="10"/>
  <c r="J105" i="10"/>
  <c r="BE105" i="10" s="1"/>
  <c r="BI103" i="10"/>
  <c r="BH103" i="10"/>
  <c r="BG103" i="10"/>
  <c r="BF103" i="10"/>
  <c r="T103" i="10"/>
  <c r="R103" i="10"/>
  <c r="P103" i="10"/>
  <c r="BK103" i="10"/>
  <c r="J103" i="10"/>
  <c r="BE103" i="10" s="1"/>
  <c r="BI100" i="10"/>
  <c r="BH100" i="10"/>
  <c r="BG100" i="10"/>
  <c r="BF100" i="10"/>
  <c r="T100" i="10"/>
  <c r="R100" i="10"/>
  <c r="P100" i="10"/>
  <c r="BK100" i="10"/>
  <c r="J100" i="10"/>
  <c r="BE100" i="10" s="1"/>
  <c r="BI98" i="10"/>
  <c r="BH98" i="10"/>
  <c r="BG98" i="10"/>
  <c r="BF98" i="10"/>
  <c r="T98" i="10"/>
  <c r="R98" i="10"/>
  <c r="P98" i="10"/>
  <c r="BK98" i="10"/>
  <c r="J98" i="10"/>
  <c r="BE98" i="10" s="1"/>
  <c r="BI96" i="10"/>
  <c r="BH96" i="10"/>
  <c r="BG96" i="10"/>
  <c r="BF96" i="10"/>
  <c r="T96" i="10"/>
  <c r="R96" i="10"/>
  <c r="P96" i="10"/>
  <c r="BK96" i="10"/>
  <c r="J96" i="10"/>
  <c r="BE96" i="10" s="1"/>
  <c r="BI93" i="10"/>
  <c r="BH93" i="10"/>
  <c r="BG93" i="10"/>
  <c r="BF93" i="10"/>
  <c r="T93" i="10"/>
  <c r="R93" i="10"/>
  <c r="P93" i="10"/>
  <c r="BK93" i="10"/>
  <c r="J93" i="10"/>
  <c r="BE93" i="10" s="1"/>
  <c r="BI91" i="10"/>
  <c r="BH91" i="10"/>
  <c r="BG91" i="10"/>
  <c r="BF91" i="10"/>
  <c r="T91" i="10"/>
  <c r="R91" i="10"/>
  <c r="P91" i="10"/>
  <c r="P88" i="10" s="1"/>
  <c r="BK91" i="10"/>
  <c r="J91" i="10"/>
  <c r="BE91" i="10" s="1"/>
  <c r="BI89" i="10"/>
  <c r="BH89" i="10"/>
  <c r="BG89" i="10"/>
  <c r="BF89" i="10"/>
  <c r="F31" i="10" s="1"/>
  <c r="BA60" i="1" s="1"/>
  <c r="T89" i="10"/>
  <c r="T88" i="10" s="1"/>
  <c r="R89" i="10"/>
  <c r="R88" i="10" s="1"/>
  <c r="P89" i="10"/>
  <c r="BK89" i="10"/>
  <c r="BK88" i="10" s="1"/>
  <c r="J89" i="10"/>
  <c r="BE89" i="10" s="1"/>
  <c r="F30" i="10" s="1"/>
  <c r="AZ60" i="1" s="1"/>
  <c r="J82" i="10"/>
  <c r="F80" i="10"/>
  <c r="E78" i="10"/>
  <c r="F51" i="10"/>
  <c r="F49" i="10"/>
  <c r="E47" i="10"/>
  <c r="E45" i="10"/>
  <c r="J21" i="10"/>
  <c r="E21" i="10"/>
  <c r="J51" i="10" s="1"/>
  <c r="J20" i="10"/>
  <c r="J18" i="10"/>
  <c r="E18" i="10"/>
  <c r="F52" i="10" s="1"/>
  <c r="J17" i="10"/>
  <c r="J15" i="10"/>
  <c r="E15" i="10"/>
  <c r="F82" i="10" s="1"/>
  <c r="J14" i="10"/>
  <c r="J12" i="10"/>
  <c r="J80" i="10" s="1"/>
  <c r="E7" i="10"/>
  <c r="E76" i="10" s="1"/>
  <c r="R154" i="9"/>
  <c r="BK154" i="9"/>
  <c r="J154" i="9" s="1"/>
  <c r="J66" i="9" s="1"/>
  <c r="R151" i="9"/>
  <c r="R150" i="9" s="1"/>
  <c r="BK140" i="9"/>
  <c r="J140" i="9" s="1"/>
  <c r="J62" i="9" s="1"/>
  <c r="BK106" i="9"/>
  <c r="J106" i="9" s="1"/>
  <c r="J60" i="9" s="1"/>
  <c r="AY59" i="1"/>
  <c r="AX59" i="1"/>
  <c r="BI155" i="9"/>
  <c r="BH155" i="9"/>
  <c r="BG155" i="9"/>
  <c r="BF155" i="9"/>
  <c r="T155" i="9"/>
  <c r="T154" i="9" s="1"/>
  <c r="R155" i="9"/>
  <c r="P155" i="9"/>
  <c r="P154" i="9" s="1"/>
  <c r="BK155" i="9"/>
  <c r="J155" i="9"/>
  <c r="BE155" i="9" s="1"/>
  <c r="BI152" i="9"/>
  <c r="BH152" i="9"/>
  <c r="BG152" i="9"/>
  <c r="BF152" i="9"/>
  <c r="BE152" i="9"/>
  <c r="T152" i="9"/>
  <c r="T151" i="9" s="1"/>
  <c r="T150" i="9" s="1"/>
  <c r="R152" i="9"/>
  <c r="P152" i="9"/>
  <c r="P151" i="9" s="1"/>
  <c r="P150" i="9" s="1"/>
  <c r="BK152" i="9"/>
  <c r="BK151" i="9" s="1"/>
  <c r="J152" i="9"/>
  <c r="BI148" i="9"/>
  <c r="BH148" i="9"/>
  <c r="BG148" i="9"/>
  <c r="BF148" i="9"/>
  <c r="BE148" i="9"/>
  <c r="T148" i="9"/>
  <c r="T147" i="9" s="1"/>
  <c r="R148" i="9"/>
  <c r="R147" i="9" s="1"/>
  <c r="P148" i="9"/>
  <c r="P147" i="9" s="1"/>
  <c r="BK148" i="9"/>
  <c r="BK147" i="9" s="1"/>
  <c r="J147" i="9" s="1"/>
  <c r="J63" i="9" s="1"/>
  <c r="J148" i="9"/>
  <c r="BI145" i="9"/>
  <c r="BH145" i="9"/>
  <c r="BG145" i="9"/>
  <c r="BF145" i="9"/>
  <c r="T145" i="9"/>
  <c r="R145" i="9"/>
  <c r="P145" i="9"/>
  <c r="BK145" i="9"/>
  <c r="J145" i="9"/>
  <c r="BE145" i="9" s="1"/>
  <c r="BI143" i="9"/>
  <c r="BH143" i="9"/>
  <c r="BG143" i="9"/>
  <c r="BF143" i="9"/>
  <c r="T143" i="9"/>
  <c r="R143" i="9"/>
  <c r="P143" i="9"/>
  <c r="P140" i="9" s="1"/>
  <c r="BK143" i="9"/>
  <c r="J143" i="9"/>
  <c r="BE143" i="9" s="1"/>
  <c r="BI141" i="9"/>
  <c r="BH141" i="9"/>
  <c r="BG141" i="9"/>
  <c r="BF141" i="9"/>
  <c r="T141" i="9"/>
  <c r="T140" i="9" s="1"/>
  <c r="R141" i="9"/>
  <c r="R140" i="9" s="1"/>
  <c r="P141" i="9"/>
  <c r="BK141" i="9"/>
  <c r="J141" i="9"/>
  <c r="BE141" i="9" s="1"/>
  <c r="BI138" i="9"/>
  <c r="BH138" i="9"/>
  <c r="BG138" i="9"/>
  <c r="BF138" i="9"/>
  <c r="BE138" i="9"/>
  <c r="T138" i="9"/>
  <c r="R138" i="9"/>
  <c r="P138" i="9"/>
  <c r="BK138" i="9"/>
  <c r="J138" i="9"/>
  <c r="BI136" i="9"/>
  <c r="BH136" i="9"/>
  <c r="BG136" i="9"/>
  <c r="BF136" i="9"/>
  <c r="BE136" i="9"/>
  <c r="T136" i="9"/>
  <c r="R136" i="9"/>
  <c r="P136" i="9"/>
  <c r="BK136" i="9"/>
  <c r="J136" i="9"/>
  <c r="BI134" i="9"/>
  <c r="BH134" i="9"/>
  <c r="BG134" i="9"/>
  <c r="BF134" i="9"/>
  <c r="BE134" i="9"/>
  <c r="T134" i="9"/>
  <c r="R134" i="9"/>
  <c r="P134" i="9"/>
  <c r="BK134" i="9"/>
  <c r="J134" i="9"/>
  <c r="BI132" i="9"/>
  <c r="BH132" i="9"/>
  <c r="BG132" i="9"/>
  <c r="BF132" i="9"/>
  <c r="BE132" i="9"/>
  <c r="T132" i="9"/>
  <c r="R132" i="9"/>
  <c r="P132" i="9"/>
  <c r="BK132" i="9"/>
  <c r="J132" i="9"/>
  <c r="BI130" i="9"/>
  <c r="BH130" i="9"/>
  <c r="BG130" i="9"/>
  <c r="BF130" i="9"/>
  <c r="BE130" i="9"/>
  <c r="T130" i="9"/>
  <c r="R130" i="9"/>
  <c r="P130" i="9"/>
  <c r="BK130" i="9"/>
  <c r="J130" i="9"/>
  <c r="BI128" i="9"/>
  <c r="BH128" i="9"/>
  <c r="BG128" i="9"/>
  <c r="BF128" i="9"/>
  <c r="BE128" i="9"/>
  <c r="T128" i="9"/>
  <c r="R128" i="9"/>
  <c r="P128" i="9"/>
  <c r="BK128" i="9"/>
  <c r="J128" i="9"/>
  <c r="BI126" i="9"/>
  <c r="BH126" i="9"/>
  <c r="BG126" i="9"/>
  <c r="BF126" i="9"/>
  <c r="BE126" i="9"/>
  <c r="T126" i="9"/>
  <c r="R126" i="9"/>
  <c r="P126" i="9"/>
  <c r="BK126" i="9"/>
  <c r="J126" i="9"/>
  <c r="BI124" i="9"/>
  <c r="BH124" i="9"/>
  <c r="BG124" i="9"/>
  <c r="BF124" i="9"/>
  <c r="BE124" i="9"/>
  <c r="T124" i="9"/>
  <c r="R124" i="9"/>
  <c r="P124" i="9"/>
  <c r="BK124" i="9"/>
  <c r="J124" i="9"/>
  <c r="BI122" i="9"/>
  <c r="BH122" i="9"/>
  <c r="BG122" i="9"/>
  <c r="BF122" i="9"/>
  <c r="BE122" i="9"/>
  <c r="T122" i="9"/>
  <c r="R122" i="9"/>
  <c r="P122" i="9"/>
  <c r="BK122" i="9"/>
  <c r="J122" i="9"/>
  <c r="BI120" i="9"/>
  <c r="BH120" i="9"/>
  <c r="BG120" i="9"/>
  <c r="BF120" i="9"/>
  <c r="BE120" i="9"/>
  <c r="T120" i="9"/>
  <c r="R120" i="9"/>
  <c r="P120" i="9"/>
  <c r="BK120" i="9"/>
  <c r="J120" i="9"/>
  <c r="BI118" i="9"/>
  <c r="BH118" i="9"/>
  <c r="BG118" i="9"/>
  <c r="BF118" i="9"/>
  <c r="BE118" i="9"/>
  <c r="T118" i="9"/>
  <c r="R118" i="9"/>
  <c r="P118" i="9"/>
  <c r="BK118" i="9"/>
  <c r="J118" i="9"/>
  <c r="BI116" i="9"/>
  <c r="BH116" i="9"/>
  <c r="BG116" i="9"/>
  <c r="BF116" i="9"/>
  <c r="BE116" i="9"/>
  <c r="T116" i="9"/>
  <c r="R116" i="9"/>
  <c r="P116" i="9"/>
  <c r="BK116" i="9"/>
  <c r="J116" i="9"/>
  <c r="BI114" i="9"/>
  <c r="BH114" i="9"/>
  <c r="BG114" i="9"/>
  <c r="F32" i="9" s="1"/>
  <c r="BB59" i="1" s="1"/>
  <c r="BF114" i="9"/>
  <c r="BE114" i="9"/>
  <c r="T114" i="9"/>
  <c r="T113" i="9" s="1"/>
  <c r="R114" i="9"/>
  <c r="R113" i="9" s="1"/>
  <c r="P114" i="9"/>
  <c r="P113" i="9" s="1"/>
  <c r="BK114" i="9"/>
  <c r="BK113" i="9" s="1"/>
  <c r="J113" i="9" s="1"/>
  <c r="J61" i="9" s="1"/>
  <c r="J114" i="9"/>
  <c r="BI111" i="9"/>
  <c r="BH111" i="9"/>
  <c r="BG111" i="9"/>
  <c r="BF111" i="9"/>
  <c r="T111" i="9"/>
  <c r="R111" i="9"/>
  <c r="P111" i="9"/>
  <c r="BK111" i="9"/>
  <c r="J111" i="9"/>
  <c r="BE111" i="9" s="1"/>
  <c r="BI109" i="9"/>
  <c r="BH109" i="9"/>
  <c r="BG109" i="9"/>
  <c r="BF109" i="9"/>
  <c r="T109" i="9"/>
  <c r="T106" i="9" s="1"/>
  <c r="R109" i="9"/>
  <c r="P109" i="9"/>
  <c r="BK109" i="9"/>
  <c r="J109" i="9"/>
  <c r="BE109" i="9" s="1"/>
  <c r="BI107" i="9"/>
  <c r="BH107" i="9"/>
  <c r="BG107" i="9"/>
  <c r="BF107" i="9"/>
  <c r="T107" i="9"/>
  <c r="R107" i="9"/>
  <c r="R106" i="9" s="1"/>
  <c r="P107" i="9"/>
  <c r="P106" i="9" s="1"/>
  <c r="BK107" i="9"/>
  <c r="J107" i="9"/>
  <c r="BE107" i="9" s="1"/>
  <c r="BI104" i="9"/>
  <c r="BH104" i="9"/>
  <c r="BG104" i="9"/>
  <c r="BF104" i="9"/>
  <c r="BE104" i="9"/>
  <c r="T104" i="9"/>
  <c r="T103" i="9" s="1"/>
  <c r="R104" i="9"/>
  <c r="R103" i="9" s="1"/>
  <c r="P104" i="9"/>
  <c r="P103" i="9" s="1"/>
  <c r="BK104" i="9"/>
  <c r="BK103" i="9" s="1"/>
  <c r="J103" i="9" s="1"/>
  <c r="J59" i="9" s="1"/>
  <c r="J104" i="9"/>
  <c r="BI100" i="9"/>
  <c r="BH100" i="9"/>
  <c r="BG100" i="9"/>
  <c r="BF100" i="9"/>
  <c r="T100" i="9"/>
  <c r="R100" i="9"/>
  <c r="P100" i="9"/>
  <c r="BK100" i="9"/>
  <c r="J100" i="9"/>
  <c r="BE100" i="9" s="1"/>
  <c r="BI98" i="9"/>
  <c r="BH98" i="9"/>
  <c r="BG98" i="9"/>
  <c r="BF98" i="9"/>
  <c r="T98" i="9"/>
  <c r="R98" i="9"/>
  <c r="P98" i="9"/>
  <c r="BK98" i="9"/>
  <c r="J98" i="9"/>
  <c r="BE98" i="9" s="1"/>
  <c r="BI96" i="9"/>
  <c r="BH96" i="9"/>
  <c r="BG96" i="9"/>
  <c r="BF96" i="9"/>
  <c r="T96" i="9"/>
  <c r="R96" i="9"/>
  <c r="P96" i="9"/>
  <c r="BK96" i="9"/>
  <c r="J96" i="9"/>
  <c r="BE96" i="9" s="1"/>
  <c r="BI93" i="9"/>
  <c r="BH93" i="9"/>
  <c r="BG93" i="9"/>
  <c r="BF93" i="9"/>
  <c r="T93" i="9"/>
  <c r="R93" i="9"/>
  <c r="P93" i="9"/>
  <c r="BK93" i="9"/>
  <c r="J93" i="9"/>
  <c r="BE93" i="9" s="1"/>
  <c r="BI91" i="9"/>
  <c r="BH91" i="9"/>
  <c r="BG91" i="9"/>
  <c r="BF91" i="9"/>
  <c r="T91" i="9"/>
  <c r="R91" i="9"/>
  <c r="P91" i="9"/>
  <c r="BK91" i="9"/>
  <c r="J91" i="9"/>
  <c r="BE91" i="9" s="1"/>
  <c r="BI89" i="9"/>
  <c r="F34" i="9" s="1"/>
  <c r="BD59" i="1" s="1"/>
  <c r="BH89" i="9"/>
  <c r="F33" i="9" s="1"/>
  <c r="BC59" i="1" s="1"/>
  <c r="BG89" i="9"/>
  <c r="BF89" i="9"/>
  <c r="J31" i="9" s="1"/>
  <c r="AW59" i="1" s="1"/>
  <c r="T89" i="9"/>
  <c r="T88" i="9" s="1"/>
  <c r="T87" i="9" s="1"/>
  <c r="T86" i="9" s="1"/>
  <c r="R89" i="9"/>
  <c r="R88" i="9" s="1"/>
  <c r="P89" i="9"/>
  <c r="P88" i="9" s="1"/>
  <c r="P87" i="9" s="1"/>
  <c r="P86" i="9" s="1"/>
  <c r="AU59" i="1" s="1"/>
  <c r="BK89" i="9"/>
  <c r="BK88" i="9" s="1"/>
  <c r="J89" i="9"/>
  <c r="BE89" i="9" s="1"/>
  <c r="J82" i="9"/>
  <c r="J80" i="9"/>
  <c r="F80" i="9"/>
  <c r="E78" i="9"/>
  <c r="F51" i="9"/>
  <c r="F49" i="9"/>
  <c r="E47" i="9"/>
  <c r="J21" i="9"/>
  <c r="E21" i="9"/>
  <c r="J51" i="9" s="1"/>
  <c r="J20" i="9"/>
  <c r="J18" i="9"/>
  <c r="E18" i="9"/>
  <c r="F83" i="9" s="1"/>
  <c r="J17" i="9"/>
  <c r="J15" i="9"/>
  <c r="E15" i="9"/>
  <c r="F82" i="9" s="1"/>
  <c r="J14" i="9"/>
  <c r="J12" i="9"/>
  <c r="J49" i="9" s="1"/>
  <c r="E7" i="9"/>
  <c r="E45" i="9" s="1"/>
  <c r="T142" i="8"/>
  <c r="BK142" i="8"/>
  <c r="BK141" i="8" s="1"/>
  <c r="J141" i="8" s="1"/>
  <c r="J64" i="8" s="1"/>
  <c r="BK138" i="8"/>
  <c r="J138" i="8" s="1"/>
  <c r="J63" i="8" s="1"/>
  <c r="BK112" i="8"/>
  <c r="J112" i="8" s="1"/>
  <c r="J61" i="8" s="1"/>
  <c r="AY58" i="1"/>
  <c r="AX58" i="1"/>
  <c r="BI146" i="8"/>
  <c r="BH146" i="8"/>
  <c r="BG146" i="8"/>
  <c r="BF146" i="8"/>
  <c r="BE146" i="8"/>
  <c r="T146" i="8"/>
  <c r="T145" i="8" s="1"/>
  <c r="R146" i="8"/>
  <c r="R145" i="8" s="1"/>
  <c r="P146" i="8"/>
  <c r="P145" i="8" s="1"/>
  <c r="BK146" i="8"/>
  <c r="BK145" i="8" s="1"/>
  <c r="J145" i="8" s="1"/>
  <c r="J66" i="8" s="1"/>
  <c r="J146" i="8"/>
  <c r="BI143" i="8"/>
  <c r="BH143" i="8"/>
  <c r="BG143" i="8"/>
  <c r="BF143" i="8"/>
  <c r="T143" i="8"/>
  <c r="R143" i="8"/>
  <c r="R142" i="8" s="1"/>
  <c r="R141" i="8" s="1"/>
  <c r="P143" i="8"/>
  <c r="P142" i="8" s="1"/>
  <c r="BK143" i="8"/>
  <c r="J143" i="8"/>
  <c r="BE143" i="8" s="1"/>
  <c r="BI139" i="8"/>
  <c r="BH139" i="8"/>
  <c r="BG139" i="8"/>
  <c r="BF139" i="8"/>
  <c r="T139" i="8"/>
  <c r="T138" i="8" s="1"/>
  <c r="R139" i="8"/>
  <c r="R138" i="8" s="1"/>
  <c r="P139" i="8"/>
  <c r="P138" i="8" s="1"/>
  <c r="BK139" i="8"/>
  <c r="J139" i="8"/>
  <c r="BE139" i="8" s="1"/>
  <c r="BI136" i="8"/>
  <c r="BH136" i="8"/>
  <c r="BG136" i="8"/>
  <c r="BF136" i="8"/>
  <c r="BE136" i="8"/>
  <c r="T136" i="8"/>
  <c r="R136" i="8"/>
  <c r="P136" i="8"/>
  <c r="BK136" i="8"/>
  <c r="J136" i="8"/>
  <c r="BI134" i="8"/>
  <c r="BH134" i="8"/>
  <c r="BG134" i="8"/>
  <c r="BF134" i="8"/>
  <c r="BE134" i="8"/>
  <c r="T134" i="8"/>
  <c r="R134" i="8"/>
  <c r="R131" i="8" s="1"/>
  <c r="P134" i="8"/>
  <c r="BK134" i="8"/>
  <c r="J134" i="8"/>
  <c r="BI132" i="8"/>
  <c r="BH132" i="8"/>
  <c r="BG132" i="8"/>
  <c r="BF132" i="8"/>
  <c r="BE132" i="8"/>
  <c r="T132" i="8"/>
  <c r="T131" i="8" s="1"/>
  <c r="R132" i="8"/>
  <c r="P132" i="8"/>
  <c r="P131" i="8" s="1"/>
  <c r="BK132" i="8"/>
  <c r="BK131" i="8" s="1"/>
  <c r="J131" i="8" s="1"/>
  <c r="J62" i="8" s="1"/>
  <c r="J132" i="8"/>
  <c r="BI129" i="8"/>
  <c r="BH129" i="8"/>
  <c r="BG129" i="8"/>
  <c r="BF129" i="8"/>
  <c r="T129" i="8"/>
  <c r="R129" i="8"/>
  <c r="P129" i="8"/>
  <c r="BK129" i="8"/>
  <c r="J129" i="8"/>
  <c r="BE129" i="8" s="1"/>
  <c r="BI127" i="8"/>
  <c r="BH127" i="8"/>
  <c r="BG127" i="8"/>
  <c r="BF127" i="8"/>
  <c r="T127" i="8"/>
  <c r="R127" i="8"/>
  <c r="P127" i="8"/>
  <c r="BK127" i="8"/>
  <c r="J127" i="8"/>
  <c r="BE127" i="8" s="1"/>
  <c r="BI125" i="8"/>
  <c r="BH125" i="8"/>
  <c r="BG125" i="8"/>
  <c r="BF125" i="8"/>
  <c r="T125" i="8"/>
  <c r="R125" i="8"/>
  <c r="P125" i="8"/>
  <c r="BK125" i="8"/>
  <c r="J125" i="8"/>
  <c r="BE125" i="8" s="1"/>
  <c r="BI123" i="8"/>
  <c r="BH123" i="8"/>
  <c r="BG123" i="8"/>
  <c r="BF123" i="8"/>
  <c r="T123" i="8"/>
  <c r="R123" i="8"/>
  <c r="P123" i="8"/>
  <c r="BK123" i="8"/>
  <c r="J123" i="8"/>
  <c r="BE123" i="8" s="1"/>
  <c r="BI121" i="8"/>
  <c r="BH121" i="8"/>
  <c r="BG121" i="8"/>
  <c r="BF121" i="8"/>
  <c r="T121" i="8"/>
  <c r="R121" i="8"/>
  <c r="P121" i="8"/>
  <c r="BK121" i="8"/>
  <c r="J121" i="8"/>
  <c r="BE121" i="8" s="1"/>
  <c r="BI119" i="8"/>
  <c r="BH119" i="8"/>
  <c r="BG119" i="8"/>
  <c r="BF119" i="8"/>
  <c r="T119" i="8"/>
  <c r="R119" i="8"/>
  <c r="P119" i="8"/>
  <c r="BK119" i="8"/>
  <c r="J119" i="8"/>
  <c r="BE119" i="8" s="1"/>
  <c r="BI117" i="8"/>
  <c r="BH117" i="8"/>
  <c r="BG117" i="8"/>
  <c r="BF117" i="8"/>
  <c r="T117" i="8"/>
  <c r="R117" i="8"/>
  <c r="P117" i="8"/>
  <c r="BK117" i="8"/>
  <c r="J117" i="8"/>
  <c r="BE117" i="8" s="1"/>
  <c r="BI115" i="8"/>
  <c r="BH115" i="8"/>
  <c r="BG115" i="8"/>
  <c r="BF115" i="8"/>
  <c r="T115" i="8"/>
  <c r="R115" i="8"/>
  <c r="P115" i="8"/>
  <c r="BK115" i="8"/>
  <c r="J115" i="8"/>
  <c r="BE115" i="8" s="1"/>
  <c r="BI113" i="8"/>
  <c r="BH113" i="8"/>
  <c r="F33" i="8" s="1"/>
  <c r="BC58" i="1" s="1"/>
  <c r="BG113" i="8"/>
  <c r="BF113" i="8"/>
  <c r="T113" i="8"/>
  <c r="T112" i="8" s="1"/>
  <c r="R113" i="8"/>
  <c r="R112" i="8" s="1"/>
  <c r="P113" i="8"/>
  <c r="P112" i="8" s="1"/>
  <c r="BK113" i="8"/>
  <c r="J113" i="8"/>
  <c r="BE113" i="8" s="1"/>
  <c r="BI110" i="8"/>
  <c r="BH110" i="8"/>
  <c r="BG110" i="8"/>
  <c r="BF110" i="8"/>
  <c r="BE110" i="8"/>
  <c r="T110" i="8"/>
  <c r="R110" i="8"/>
  <c r="P110" i="8"/>
  <c r="BK110" i="8"/>
  <c r="J110" i="8"/>
  <c r="BI108" i="8"/>
  <c r="BH108" i="8"/>
  <c r="BG108" i="8"/>
  <c r="BF108" i="8"/>
  <c r="BE108" i="8"/>
  <c r="T108" i="8"/>
  <c r="R108" i="8"/>
  <c r="P108" i="8"/>
  <c r="BK108" i="8"/>
  <c r="J108" i="8"/>
  <c r="BI106" i="8"/>
  <c r="BH106" i="8"/>
  <c r="BG106" i="8"/>
  <c r="BF106" i="8"/>
  <c r="BE106" i="8"/>
  <c r="T106" i="8"/>
  <c r="T105" i="8" s="1"/>
  <c r="R106" i="8"/>
  <c r="R105" i="8" s="1"/>
  <c r="P106" i="8"/>
  <c r="P105" i="8" s="1"/>
  <c r="BK106" i="8"/>
  <c r="BK105" i="8" s="1"/>
  <c r="J105" i="8" s="1"/>
  <c r="J60" i="8" s="1"/>
  <c r="J106" i="8"/>
  <c r="BI103" i="8"/>
  <c r="BH103" i="8"/>
  <c r="BG103" i="8"/>
  <c r="BF103" i="8"/>
  <c r="T103" i="8"/>
  <c r="T102" i="8" s="1"/>
  <c r="R103" i="8"/>
  <c r="R102" i="8" s="1"/>
  <c r="P103" i="8"/>
  <c r="P102" i="8" s="1"/>
  <c r="BK103" i="8"/>
  <c r="BK102" i="8" s="1"/>
  <c r="J102" i="8" s="1"/>
  <c r="J59" i="8" s="1"/>
  <c r="J103" i="8"/>
  <c r="BE103" i="8" s="1"/>
  <c r="BI99" i="8"/>
  <c r="BH99" i="8"/>
  <c r="BG99" i="8"/>
  <c r="BF99" i="8"/>
  <c r="BE99" i="8"/>
  <c r="T99" i="8"/>
  <c r="R99" i="8"/>
  <c r="P99" i="8"/>
  <c r="BK99" i="8"/>
  <c r="J99" i="8"/>
  <c r="BI97" i="8"/>
  <c r="BH97" i="8"/>
  <c r="BG97" i="8"/>
  <c r="BF97" i="8"/>
  <c r="BE97" i="8"/>
  <c r="T97" i="8"/>
  <c r="R97" i="8"/>
  <c r="P97" i="8"/>
  <c r="BK97" i="8"/>
  <c r="J97" i="8"/>
  <c r="BI95" i="8"/>
  <c r="BH95" i="8"/>
  <c r="BG95" i="8"/>
  <c r="BF95" i="8"/>
  <c r="BE95" i="8"/>
  <c r="T95" i="8"/>
  <c r="R95" i="8"/>
  <c r="P95" i="8"/>
  <c r="BK95" i="8"/>
  <c r="J95" i="8"/>
  <c r="BI93" i="8"/>
  <c r="BH93" i="8"/>
  <c r="BG93" i="8"/>
  <c r="BF93" i="8"/>
  <c r="BE93" i="8"/>
  <c r="T93" i="8"/>
  <c r="R93" i="8"/>
  <c r="P93" i="8"/>
  <c r="BK93" i="8"/>
  <c r="J93" i="8"/>
  <c r="BI91" i="8"/>
  <c r="BH91" i="8"/>
  <c r="BG91" i="8"/>
  <c r="BF91" i="8"/>
  <c r="BE91" i="8"/>
  <c r="T91" i="8"/>
  <c r="R91" i="8"/>
  <c r="P91" i="8"/>
  <c r="BK91" i="8"/>
  <c r="J91" i="8"/>
  <c r="BI89" i="8"/>
  <c r="F34" i="8" s="1"/>
  <c r="BD58" i="1" s="1"/>
  <c r="BH89" i="8"/>
  <c r="BG89" i="8"/>
  <c r="F32" i="8" s="1"/>
  <c r="BB58" i="1" s="1"/>
  <c r="BF89" i="8"/>
  <c r="J31" i="8" s="1"/>
  <c r="AW58" i="1" s="1"/>
  <c r="BE89" i="8"/>
  <c r="T89" i="8"/>
  <c r="T88" i="8" s="1"/>
  <c r="T87" i="8" s="1"/>
  <c r="R89" i="8"/>
  <c r="R88" i="8" s="1"/>
  <c r="P89" i="8"/>
  <c r="P88" i="8" s="1"/>
  <c r="P87" i="8" s="1"/>
  <c r="BK89" i="8"/>
  <c r="BK88" i="8" s="1"/>
  <c r="J89" i="8"/>
  <c r="F83" i="8"/>
  <c r="F80" i="8"/>
  <c r="E78" i="8"/>
  <c r="E76" i="8"/>
  <c r="J49" i="8"/>
  <c r="F49" i="8"/>
  <c r="E47" i="8"/>
  <c r="J21" i="8"/>
  <c r="E21" i="8"/>
  <c r="J51" i="8" s="1"/>
  <c r="J20" i="8"/>
  <c r="J18" i="8"/>
  <c r="E18" i="8"/>
  <c r="F52" i="8" s="1"/>
  <c r="J17" i="8"/>
  <c r="J15" i="8"/>
  <c r="E15" i="8"/>
  <c r="F51" i="8" s="1"/>
  <c r="J14" i="8"/>
  <c r="J12" i="8"/>
  <c r="J80" i="8" s="1"/>
  <c r="E7" i="8"/>
  <c r="E45" i="8" s="1"/>
  <c r="BK158" i="7"/>
  <c r="J158" i="7" s="1"/>
  <c r="J66" i="7" s="1"/>
  <c r="BK144" i="7"/>
  <c r="J144" i="7" s="1"/>
  <c r="J62" i="7" s="1"/>
  <c r="R105" i="7"/>
  <c r="BK88" i="7"/>
  <c r="BK87" i="7" s="1"/>
  <c r="AY57" i="1"/>
  <c r="AX57" i="1"/>
  <c r="BI159" i="7"/>
  <c r="BH159" i="7"/>
  <c r="BG159" i="7"/>
  <c r="BF159" i="7"/>
  <c r="T159" i="7"/>
  <c r="T158" i="7" s="1"/>
  <c r="R159" i="7"/>
  <c r="R158" i="7" s="1"/>
  <c r="P159" i="7"/>
  <c r="P158" i="7" s="1"/>
  <c r="BK159" i="7"/>
  <c r="J159" i="7"/>
  <c r="BE159" i="7" s="1"/>
  <c r="BI156" i="7"/>
  <c r="BH156" i="7"/>
  <c r="BG156" i="7"/>
  <c r="BF156" i="7"/>
  <c r="BE156" i="7"/>
  <c r="T156" i="7"/>
  <c r="T155" i="7" s="1"/>
  <c r="R156" i="7"/>
  <c r="R155" i="7" s="1"/>
  <c r="P156" i="7"/>
  <c r="P155" i="7" s="1"/>
  <c r="P154" i="7" s="1"/>
  <c r="BK156" i="7"/>
  <c r="BK155" i="7" s="1"/>
  <c r="J156" i="7"/>
  <c r="BI152" i="7"/>
  <c r="BH152" i="7"/>
  <c r="BG152" i="7"/>
  <c r="BF152" i="7"/>
  <c r="BE152" i="7"/>
  <c r="T152" i="7"/>
  <c r="T151" i="7" s="1"/>
  <c r="R152" i="7"/>
  <c r="R151" i="7" s="1"/>
  <c r="P152" i="7"/>
  <c r="P151" i="7" s="1"/>
  <c r="BK152" i="7"/>
  <c r="BK151" i="7" s="1"/>
  <c r="J151" i="7" s="1"/>
  <c r="J63" i="7" s="1"/>
  <c r="J152" i="7"/>
  <c r="BI149" i="7"/>
  <c r="BH149" i="7"/>
  <c r="BG149" i="7"/>
  <c r="BF149" i="7"/>
  <c r="T149" i="7"/>
  <c r="R149" i="7"/>
  <c r="P149" i="7"/>
  <c r="BK149" i="7"/>
  <c r="J149" i="7"/>
  <c r="BE149" i="7" s="1"/>
  <c r="BI147" i="7"/>
  <c r="BH147" i="7"/>
  <c r="BG147" i="7"/>
  <c r="BF147" i="7"/>
  <c r="T147" i="7"/>
  <c r="T144" i="7" s="1"/>
  <c r="R147" i="7"/>
  <c r="P147" i="7"/>
  <c r="BK147" i="7"/>
  <c r="J147" i="7"/>
  <c r="BE147" i="7" s="1"/>
  <c r="BI145" i="7"/>
  <c r="BH145" i="7"/>
  <c r="BG145" i="7"/>
  <c r="BF145" i="7"/>
  <c r="T145" i="7"/>
  <c r="R145" i="7"/>
  <c r="R144" i="7" s="1"/>
  <c r="P145" i="7"/>
  <c r="P144" i="7" s="1"/>
  <c r="BK145" i="7"/>
  <c r="J145" i="7"/>
  <c r="BE145" i="7" s="1"/>
  <c r="BI142" i="7"/>
  <c r="BH142" i="7"/>
  <c r="BG142" i="7"/>
  <c r="BF142" i="7"/>
  <c r="BE142" i="7"/>
  <c r="T142" i="7"/>
  <c r="R142" i="7"/>
  <c r="P142" i="7"/>
  <c r="BK142" i="7"/>
  <c r="J142" i="7"/>
  <c r="BI140" i="7"/>
  <c r="BH140" i="7"/>
  <c r="BG140" i="7"/>
  <c r="BF140" i="7"/>
  <c r="BE140" i="7"/>
  <c r="T140" i="7"/>
  <c r="R140" i="7"/>
  <c r="P140" i="7"/>
  <c r="BK140" i="7"/>
  <c r="J140" i="7"/>
  <c r="BI138" i="7"/>
  <c r="BH138" i="7"/>
  <c r="BG138" i="7"/>
  <c r="BF138" i="7"/>
  <c r="BE138" i="7"/>
  <c r="T138" i="7"/>
  <c r="R138" i="7"/>
  <c r="P138" i="7"/>
  <c r="BK138" i="7"/>
  <c r="J138" i="7"/>
  <c r="BI136" i="7"/>
  <c r="BH136" i="7"/>
  <c r="BG136" i="7"/>
  <c r="BF136" i="7"/>
  <c r="BE136" i="7"/>
  <c r="T136" i="7"/>
  <c r="R136" i="7"/>
  <c r="P136" i="7"/>
  <c r="BK136" i="7"/>
  <c r="J136" i="7"/>
  <c r="BI134" i="7"/>
  <c r="BH134" i="7"/>
  <c r="BG134" i="7"/>
  <c r="BF134" i="7"/>
  <c r="BE134" i="7"/>
  <c r="T134" i="7"/>
  <c r="R134" i="7"/>
  <c r="P134" i="7"/>
  <c r="BK134" i="7"/>
  <c r="J134" i="7"/>
  <c r="BI132" i="7"/>
  <c r="BH132" i="7"/>
  <c r="BG132" i="7"/>
  <c r="BF132" i="7"/>
  <c r="BE132" i="7"/>
  <c r="T132" i="7"/>
  <c r="R132" i="7"/>
  <c r="P132" i="7"/>
  <c r="BK132" i="7"/>
  <c r="J132" i="7"/>
  <c r="BI130" i="7"/>
  <c r="BH130" i="7"/>
  <c r="BG130" i="7"/>
  <c r="BF130" i="7"/>
  <c r="BE130" i="7"/>
  <c r="T130" i="7"/>
  <c r="R130" i="7"/>
  <c r="P130" i="7"/>
  <c r="BK130" i="7"/>
  <c r="J130" i="7"/>
  <c r="BI128" i="7"/>
  <c r="BH128" i="7"/>
  <c r="BG128" i="7"/>
  <c r="BF128" i="7"/>
  <c r="BE128" i="7"/>
  <c r="T128" i="7"/>
  <c r="R128" i="7"/>
  <c r="P128" i="7"/>
  <c r="BK128" i="7"/>
  <c r="J128" i="7"/>
  <c r="BI126" i="7"/>
  <c r="BH126" i="7"/>
  <c r="BG126" i="7"/>
  <c r="BF126" i="7"/>
  <c r="BE126" i="7"/>
  <c r="T126" i="7"/>
  <c r="R126" i="7"/>
  <c r="P126" i="7"/>
  <c r="BK126" i="7"/>
  <c r="J126" i="7"/>
  <c r="BI124" i="7"/>
  <c r="BH124" i="7"/>
  <c r="BG124" i="7"/>
  <c r="BF124" i="7"/>
  <c r="BE124" i="7"/>
  <c r="T124" i="7"/>
  <c r="R124" i="7"/>
  <c r="P124" i="7"/>
  <c r="BK124" i="7"/>
  <c r="J124" i="7"/>
  <c r="BI122" i="7"/>
  <c r="BH122" i="7"/>
  <c r="BG122" i="7"/>
  <c r="BF122" i="7"/>
  <c r="BE122" i="7"/>
  <c r="T122" i="7"/>
  <c r="R122" i="7"/>
  <c r="P122" i="7"/>
  <c r="BK122" i="7"/>
  <c r="J122" i="7"/>
  <c r="BI120" i="7"/>
  <c r="BH120" i="7"/>
  <c r="BG120" i="7"/>
  <c r="BF120" i="7"/>
  <c r="BE120" i="7"/>
  <c r="T120" i="7"/>
  <c r="R120" i="7"/>
  <c r="P120" i="7"/>
  <c r="BK120" i="7"/>
  <c r="J120" i="7"/>
  <c r="BI118" i="7"/>
  <c r="BH118" i="7"/>
  <c r="BG118" i="7"/>
  <c r="BF118" i="7"/>
  <c r="BE118" i="7"/>
  <c r="T118" i="7"/>
  <c r="T117" i="7" s="1"/>
  <c r="R118" i="7"/>
  <c r="R117" i="7" s="1"/>
  <c r="P118" i="7"/>
  <c r="P117" i="7" s="1"/>
  <c r="BK118" i="7"/>
  <c r="BK117" i="7" s="1"/>
  <c r="J117" i="7" s="1"/>
  <c r="J61" i="7" s="1"/>
  <c r="J118" i="7"/>
  <c r="BI115" i="7"/>
  <c r="BH115" i="7"/>
  <c r="BG115" i="7"/>
  <c r="BF115" i="7"/>
  <c r="T115" i="7"/>
  <c r="R115" i="7"/>
  <c r="P115" i="7"/>
  <c r="BK115" i="7"/>
  <c r="J115" i="7"/>
  <c r="BE115" i="7" s="1"/>
  <c r="BI113" i="7"/>
  <c r="BH113" i="7"/>
  <c r="BG113" i="7"/>
  <c r="BF113" i="7"/>
  <c r="T113" i="7"/>
  <c r="R113" i="7"/>
  <c r="P113" i="7"/>
  <c r="BK113" i="7"/>
  <c r="J113" i="7"/>
  <c r="BE113" i="7" s="1"/>
  <c r="BI111" i="7"/>
  <c r="BH111" i="7"/>
  <c r="BG111" i="7"/>
  <c r="BF111" i="7"/>
  <c r="T111" i="7"/>
  <c r="R111" i="7"/>
  <c r="P111" i="7"/>
  <c r="BK111" i="7"/>
  <c r="J111" i="7"/>
  <c r="BE111" i="7" s="1"/>
  <c r="BI109" i="7"/>
  <c r="BH109" i="7"/>
  <c r="BG109" i="7"/>
  <c r="BF109" i="7"/>
  <c r="T109" i="7"/>
  <c r="T108" i="7" s="1"/>
  <c r="R109" i="7"/>
  <c r="R108" i="7" s="1"/>
  <c r="P109" i="7"/>
  <c r="P108" i="7" s="1"/>
  <c r="BK109" i="7"/>
  <c r="BK108" i="7" s="1"/>
  <c r="J108" i="7" s="1"/>
  <c r="J60" i="7" s="1"/>
  <c r="J109" i="7"/>
  <c r="BE109" i="7" s="1"/>
  <c r="BI106" i="7"/>
  <c r="F34" i="7" s="1"/>
  <c r="BD57" i="1" s="1"/>
  <c r="BH106" i="7"/>
  <c r="BG106" i="7"/>
  <c r="BF106" i="7"/>
  <c r="BE106" i="7"/>
  <c r="T106" i="7"/>
  <c r="T105" i="7" s="1"/>
  <c r="R106" i="7"/>
  <c r="P106" i="7"/>
  <c r="P105" i="7" s="1"/>
  <c r="BK106" i="7"/>
  <c r="BK105" i="7" s="1"/>
  <c r="J105" i="7" s="1"/>
  <c r="J59" i="7" s="1"/>
  <c r="J106" i="7"/>
  <c r="BI102" i="7"/>
  <c r="BH102" i="7"/>
  <c r="BG102" i="7"/>
  <c r="BF102" i="7"/>
  <c r="T102" i="7"/>
  <c r="R102" i="7"/>
  <c r="P102" i="7"/>
  <c r="BK102" i="7"/>
  <c r="J102" i="7"/>
  <c r="BE102" i="7" s="1"/>
  <c r="BI100" i="7"/>
  <c r="BH100" i="7"/>
  <c r="BG100" i="7"/>
  <c r="BF100" i="7"/>
  <c r="T100" i="7"/>
  <c r="R100" i="7"/>
  <c r="P100" i="7"/>
  <c r="BK100" i="7"/>
  <c r="J100" i="7"/>
  <c r="BE100" i="7" s="1"/>
  <c r="BI98" i="7"/>
  <c r="BH98" i="7"/>
  <c r="BG98" i="7"/>
  <c r="BF98" i="7"/>
  <c r="T98" i="7"/>
  <c r="R98" i="7"/>
  <c r="P98" i="7"/>
  <c r="BK98" i="7"/>
  <c r="J98" i="7"/>
  <c r="BE98" i="7" s="1"/>
  <c r="BI95" i="7"/>
  <c r="BH95" i="7"/>
  <c r="BG95" i="7"/>
  <c r="BF95" i="7"/>
  <c r="T95" i="7"/>
  <c r="R95" i="7"/>
  <c r="P95" i="7"/>
  <c r="BK95" i="7"/>
  <c r="J95" i="7"/>
  <c r="BE95" i="7" s="1"/>
  <c r="BI93" i="7"/>
  <c r="BH93" i="7"/>
  <c r="BG93" i="7"/>
  <c r="BF93" i="7"/>
  <c r="T93" i="7"/>
  <c r="R93" i="7"/>
  <c r="P93" i="7"/>
  <c r="BK93" i="7"/>
  <c r="J93" i="7"/>
  <c r="BE93" i="7" s="1"/>
  <c r="BI91" i="7"/>
  <c r="BH91" i="7"/>
  <c r="BG91" i="7"/>
  <c r="BF91" i="7"/>
  <c r="F31" i="7" s="1"/>
  <c r="BA57" i="1" s="1"/>
  <c r="T91" i="7"/>
  <c r="R91" i="7"/>
  <c r="P91" i="7"/>
  <c r="BK91" i="7"/>
  <c r="J91" i="7"/>
  <c r="BE91" i="7" s="1"/>
  <c r="BI89" i="7"/>
  <c r="BH89" i="7"/>
  <c r="F33" i="7" s="1"/>
  <c r="BC57" i="1" s="1"/>
  <c r="BG89" i="7"/>
  <c r="F32" i="7" s="1"/>
  <c r="BB57" i="1" s="1"/>
  <c r="BF89" i="7"/>
  <c r="J31" i="7" s="1"/>
  <c r="AW57" i="1" s="1"/>
  <c r="T89" i="7"/>
  <c r="T88" i="7" s="1"/>
  <c r="R89" i="7"/>
  <c r="R88" i="7" s="1"/>
  <c r="R87" i="7" s="1"/>
  <c r="P89" i="7"/>
  <c r="P88" i="7" s="1"/>
  <c r="BK89" i="7"/>
  <c r="J89" i="7"/>
  <c r="BE89" i="7" s="1"/>
  <c r="J82" i="7"/>
  <c r="J80" i="7"/>
  <c r="F80" i="7"/>
  <c r="E78" i="7"/>
  <c r="F51" i="7"/>
  <c r="F49" i="7"/>
  <c r="E47" i="7"/>
  <c r="J21" i="7"/>
  <c r="E21" i="7"/>
  <c r="J51" i="7" s="1"/>
  <c r="J20" i="7"/>
  <c r="J18" i="7"/>
  <c r="E18" i="7"/>
  <c r="F52" i="7" s="1"/>
  <c r="J17" i="7"/>
  <c r="J15" i="7"/>
  <c r="E15" i="7"/>
  <c r="F82" i="7" s="1"/>
  <c r="J14" i="7"/>
  <c r="J12" i="7"/>
  <c r="J49" i="7" s="1"/>
  <c r="E7" i="7"/>
  <c r="E76" i="7" s="1"/>
  <c r="P149" i="6"/>
  <c r="P148" i="6" s="1"/>
  <c r="BK149" i="6"/>
  <c r="J149" i="6" s="1"/>
  <c r="J65" i="6" s="1"/>
  <c r="BK145" i="6"/>
  <c r="J145" i="6" s="1"/>
  <c r="J63" i="6" s="1"/>
  <c r="T103" i="6"/>
  <c r="BK103" i="6"/>
  <c r="J103" i="6" s="1"/>
  <c r="J59" i="6" s="1"/>
  <c r="AY56" i="1"/>
  <c r="AX56" i="1"/>
  <c r="BI153" i="6"/>
  <c r="BH153" i="6"/>
  <c r="BG153" i="6"/>
  <c r="BF153" i="6"/>
  <c r="BE153" i="6"/>
  <c r="T153" i="6"/>
  <c r="T152" i="6" s="1"/>
  <c r="R153" i="6"/>
  <c r="R152" i="6" s="1"/>
  <c r="P153" i="6"/>
  <c r="P152" i="6" s="1"/>
  <c r="BK153" i="6"/>
  <c r="BK152" i="6" s="1"/>
  <c r="J152" i="6" s="1"/>
  <c r="J66" i="6" s="1"/>
  <c r="J153" i="6"/>
  <c r="BI150" i="6"/>
  <c r="BH150" i="6"/>
  <c r="BG150" i="6"/>
  <c r="BF150" i="6"/>
  <c r="T150" i="6"/>
  <c r="T149" i="6" s="1"/>
  <c r="R150" i="6"/>
  <c r="R149" i="6" s="1"/>
  <c r="R148" i="6" s="1"/>
  <c r="P150" i="6"/>
  <c r="BK150" i="6"/>
  <c r="J150" i="6"/>
  <c r="BE150" i="6" s="1"/>
  <c r="BI146" i="6"/>
  <c r="BH146" i="6"/>
  <c r="BG146" i="6"/>
  <c r="BF146" i="6"/>
  <c r="T146" i="6"/>
  <c r="T145" i="6" s="1"/>
  <c r="R146" i="6"/>
  <c r="R145" i="6" s="1"/>
  <c r="P146" i="6"/>
  <c r="P145" i="6" s="1"/>
  <c r="BK146" i="6"/>
  <c r="J146" i="6"/>
  <c r="BE146" i="6" s="1"/>
  <c r="BI143" i="6"/>
  <c r="BH143" i="6"/>
  <c r="BG143" i="6"/>
  <c r="BF143" i="6"/>
  <c r="BE143" i="6"/>
  <c r="T143" i="6"/>
  <c r="R143" i="6"/>
  <c r="P143" i="6"/>
  <c r="BK143" i="6"/>
  <c r="J143" i="6"/>
  <c r="BI141" i="6"/>
  <c r="BH141" i="6"/>
  <c r="BG141" i="6"/>
  <c r="BF141" i="6"/>
  <c r="BE141" i="6"/>
  <c r="T141" i="6"/>
  <c r="R141" i="6"/>
  <c r="P141" i="6"/>
  <c r="BK141" i="6"/>
  <c r="J141" i="6"/>
  <c r="BI139" i="6"/>
  <c r="BH139" i="6"/>
  <c r="BG139" i="6"/>
  <c r="BF139" i="6"/>
  <c r="BE139" i="6"/>
  <c r="T139" i="6"/>
  <c r="T138" i="6" s="1"/>
  <c r="R139" i="6"/>
  <c r="R138" i="6" s="1"/>
  <c r="P139" i="6"/>
  <c r="P138" i="6" s="1"/>
  <c r="BK139" i="6"/>
  <c r="BK138" i="6" s="1"/>
  <c r="J138" i="6" s="1"/>
  <c r="J62" i="6" s="1"/>
  <c r="J139" i="6"/>
  <c r="BI136" i="6"/>
  <c r="BH136" i="6"/>
  <c r="BG136" i="6"/>
  <c r="BF136" i="6"/>
  <c r="T136" i="6"/>
  <c r="R136" i="6"/>
  <c r="P136" i="6"/>
  <c r="BK136" i="6"/>
  <c r="J136" i="6"/>
  <c r="BE136" i="6" s="1"/>
  <c r="BI134" i="6"/>
  <c r="BH134" i="6"/>
  <c r="BG134" i="6"/>
  <c r="BF134" i="6"/>
  <c r="T134" i="6"/>
  <c r="R134" i="6"/>
  <c r="P134" i="6"/>
  <c r="BK134" i="6"/>
  <c r="J134" i="6"/>
  <c r="BE134" i="6" s="1"/>
  <c r="BI132" i="6"/>
  <c r="BH132" i="6"/>
  <c r="BG132" i="6"/>
  <c r="BF132" i="6"/>
  <c r="T132" i="6"/>
  <c r="R132" i="6"/>
  <c r="P132" i="6"/>
  <c r="BK132" i="6"/>
  <c r="J132" i="6"/>
  <c r="BE132" i="6" s="1"/>
  <c r="BI130" i="6"/>
  <c r="BH130" i="6"/>
  <c r="BG130" i="6"/>
  <c r="BF130" i="6"/>
  <c r="T130" i="6"/>
  <c r="R130" i="6"/>
  <c r="P130" i="6"/>
  <c r="BK130" i="6"/>
  <c r="J130" i="6"/>
  <c r="BE130" i="6" s="1"/>
  <c r="BI128" i="6"/>
  <c r="BH128" i="6"/>
  <c r="BG128" i="6"/>
  <c r="BF128" i="6"/>
  <c r="T128" i="6"/>
  <c r="R128" i="6"/>
  <c r="P128" i="6"/>
  <c r="BK128" i="6"/>
  <c r="J128" i="6"/>
  <c r="BE128" i="6" s="1"/>
  <c r="BI126" i="6"/>
  <c r="BH126" i="6"/>
  <c r="BG126" i="6"/>
  <c r="BF126" i="6"/>
  <c r="T126" i="6"/>
  <c r="R126" i="6"/>
  <c r="P126" i="6"/>
  <c r="BK126" i="6"/>
  <c r="J126" i="6"/>
  <c r="BE126" i="6" s="1"/>
  <c r="BI124" i="6"/>
  <c r="BH124" i="6"/>
  <c r="BG124" i="6"/>
  <c r="BF124" i="6"/>
  <c r="T124" i="6"/>
  <c r="R124" i="6"/>
  <c r="P124" i="6"/>
  <c r="BK124" i="6"/>
  <c r="J124" i="6"/>
  <c r="BE124" i="6" s="1"/>
  <c r="BI122" i="6"/>
  <c r="BH122" i="6"/>
  <c r="BG122" i="6"/>
  <c r="BF122" i="6"/>
  <c r="T122" i="6"/>
  <c r="R122" i="6"/>
  <c r="P122" i="6"/>
  <c r="BK122" i="6"/>
  <c r="J122" i="6"/>
  <c r="BE122" i="6" s="1"/>
  <c r="BI120" i="6"/>
  <c r="BH120" i="6"/>
  <c r="BG120" i="6"/>
  <c r="BF120" i="6"/>
  <c r="T120" i="6"/>
  <c r="R120" i="6"/>
  <c r="P120" i="6"/>
  <c r="BK120" i="6"/>
  <c r="J120" i="6"/>
  <c r="BE120" i="6" s="1"/>
  <c r="BI118" i="6"/>
  <c r="BH118" i="6"/>
  <c r="BG118" i="6"/>
  <c r="BF118" i="6"/>
  <c r="T118" i="6"/>
  <c r="R118" i="6"/>
  <c r="P118" i="6"/>
  <c r="BK118" i="6"/>
  <c r="J118" i="6"/>
  <c r="BE118" i="6" s="1"/>
  <c r="BI116" i="6"/>
  <c r="BH116" i="6"/>
  <c r="BG116" i="6"/>
  <c r="BF116" i="6"/>
  <c r="T116" i="6"/>
  <c r="R116" i="6"/>
  <c r="P116" i="6"/>
  <c r="P113" i="6" s="1"/>
  <c r="BK116" i="6"/>
  <c r="J116" i="6"/>
  <c r="BE116" i="6" s="1"/>
  <c r="BI114" i="6"/>
  <c r="BH114" i="6"/>
  <c r="BG114" i="6"/>
  <c r="BF114" i="6"/>
  <c r="T114" i="6"/>
  <c r="T113" i="6" s="1"/>
  <c r="R114" i="6"/>
  <c r="R113" i="6" s="1"/>
  <c r="P114" i="6"/>
  <c r="BK114" i="6"/>
  <c r="BK113" i="6" s="1"/>
  <c r="J113" i="6" s="1"/>
  <c r="J61" i="6" s="1"/>
  <c r="J114" i="6"/>
  <c r="BE114" i="6" s="1"/>
  <c r="BI111" i="6"/>
  <c r="BH111" i="6"/>
  <c r="BG111" i="6"/>
  <c r="BF111" i="6"/>
  <c r="BE111" i="6"/>
  <c r="T111" i="6"/>
  <c r="R111" i="6"/>
  <c r="P111" i="6"/>
  <c r="BK111" i="6"/>
  <c r="J111" i="6"/>
  <c r="BI109" i="6"/>
  <c r="BH109" i="6"/>
  <c r="BG109" i="6"/>
  <c r="BF109" i="6"/>
  <c r="BE109" i="6"/>
  <c r="T109" i="6"/>
  <c r="R109" i="6"/>
  <c r="P109" i="6"/>
  <c r="BK109" i="6"/>
  <c r="J109" i="6"/>
  <c r="BI107" i="6"/>
  <c r="BH107" i="6"/>
  <c r="BG107" i="6"/>
  <c r="BF107" i="6"/>
  <c r="BE107" i="6"/>
  <c r="T107" i="6"/>
  <c r="T106" i="6" s="1"/>
  <c r="R107" i="6"/>
  <c r="R106" i="6" s="1"/>
  <c r="P107" i="6"/>
  <c r="P106" i="6" s="1"/>
  <c r="BK107" i="6"/>
  <c r="BK106" i="6" s="1"/>
  <c r="J106" i="6" s="1"/>
  <c r="J60" i="6" s="1"/>
  <c r="J107" i="6"/>
  <c r="BI104" i="6"/>
  <c r="BH104" i="6"/>
  <c r="BG104" i="6"/>
  <c r="BF104" i="6"/>
  <c r="J31" i="6" s="1"/>
  <c r="AW56" i="1" s="1"/>
  <c r="T104" i="6"/>
  <c r="R104" i="6"/>
  <c r="R103" i="6" s="1"/>
  <c r="P104" i="6"/>
  <c r="P103" i="6" s="1"/>
  <c r="BK104" i="6"/>
  <c r="J104" i="6"/>
  <c r="BE104" i="6" s="1"/>
  <c r="BI100" i="6"/>
  <c r="BH100" i="6"/>
  <c r="BG100" i="6"/>
  <c r="BF100" i="6"/>
  <c r="BE100" i="6"/>
  <c r="T100" i="6"/>
  <c r="R100" i="6"/>
  <c r="P100" i="6"/>
  <c r="BK100" i="6"/>
  <c r="J100" i="6"/>
  <c r="BI98" i="6"/>
  <c r="BH98" i="6"/>
  <c r="BG98" i="6"/>
  <c r="BF98" i="6"/>
  <c r="BE98" i="6"/>
  <c r="T98" i="6"/>
  <c r="R98" i="6"/>
  <c r="P98" i="6"/>
  <c r="BK98" i="6"/>
  <c r="J98" i="6"/>
  <c r="BI96" i="6"/>
  <c r="BH96" i="6"/>
  <c r="BG96" i="6"/>
  <c r="BF96" i="6"/>
  <c r="BE96" i="6"/>
  <c r="T96" i="6"/>
  <c r="R96" i="6"/>
  <c r="P96" i="6"/>
  <c r="BK96" i="6"/>
  <c r="J96" i="6"/>
  <c r="BI93" i="6"/>
  <c r="BH93" i="6"/>
  <c r="BG93" i="6"/>
  <c r="BF93" i="6"/>
  <c r="BE93" i="6"/>
  <c r="T93" i="6"/>
  <c r="R93" i="6"/>
  <c r="P93" i="6"/>
  <c r="BK93" i="6"/>
  <c r="J93" i="6"/>
  <c r="BI91" i="6"/>
  <c r="BH91" i="6"/>
  <c r="BG91" i="6"/>
  <c r="BF91" i="6"/>
  <c r="BE91" i="6"/>
  <c r="T91" i="6"/>
  <c r="R91" i="6"/>
  <c r="P91" i="6"/>
  <c r="BK91" i="6"/>
  <c r="J91" i="6"/>
  <c r="BI89" i="6"/>
  <c r="F34" i="6" s="1"/>
  <c r="BD56" i="1" s="1"/>
  <c r="BH89" i="6"/>
  <c r="F33" i="6" s="1"/>
  <c r="BC56" i="1" s="1"/>
  <c r="BG89" i="6"/>
  <c r="F32" i="6" s="1"/>
  <c r="BB56" i="1" s="1"/>
  <c r="BF89" i="6"/>
  <c r="F31" i="6" s="1"/>
  <c r="BA56" i="1" s="1"/>
  <c r="BE89" i="6"/>
  <c r="J30" i="6" s="1"/>
  <c r="AV56" i="1" s="1"/>
  <c r="T89" i="6"/>
  <c r="T88" i="6" s="1"/>
  <c r="R89" i="6"/>
  <c r="R88" i="6" s="1"/>
  <c r="R87" i="6" s="1"/>
  <c r="R86" i="6" s="1"/>
  <c r="P89" i="6"/>
  <c r="P88" i="6" s="1"/>
  <c r="BK89" i="6"/>
  <c r="BK88" i="6" s="1"/>
  <c r="J89" i="6"/>
  <c r="F83" i="6"/>
  <c r="F80" i="6"/>
  <c r="E78" i="6"/>
  <c r="E76" i="6"/>
  <c r="J49" i="6"/>
  <c r="F49" i="6"/>
  <c r="E47" i="6"/>
  <c r="J21" i="6"/>
  <c r="E21" i="6"/>
  <c r="J51" i="6" s="1"/>
  <c r="J20" i="6"/>
  <c r="J18" i="6"/>
  <c r="E18" i="6"/>
  <c r="F52" i="6" s="1"/>
  <c r="J17" i="6"/>
  <c r="J15" i="6"/>
  <c r="E15" i="6"/>
  <c r="F51" i="6" s="1"/>
  <c r="J14" i="6"/>
  <c r="J12" i="6"/>
  <c r="J80" i="6" s="1"/>
  <c r="E7" i="6"/>
  <c r="E45" i="6" s="1"/>
  <c r="BK152" i="5"/>
  <c r="J152" i="5" s="1"/>
  <c r="J66" i="5" s="1"/>
  <c r="BK138" i="5"/>
  <c r="J138" i="5" s="1"/>
  <c r="J62" i="5" s="1"/>
  <c r="R103" i="5"/>
  <c r="BK88" i="5"/>
  <c r="AY55" i="1"/>
  <c r="AX55" i="1"/>
  <c r="BI153" i="5"/>
  <c r="BH153" i="5"/>
  <c r="BG153" i="5"/>
  <c r="BF153" i="5"/>
  <c r="T153" i="5"/>
  <c r="T152" i="5" s="1"/>
  <c r="R153" i="5"/>
  <c r="R152" i="5" s="1"/>
  <c r="P153" i="5"/>
  <c r="P152" i="5" s="1"/>
  <c r="BK153" i="5"/>
  <c r="J153" i="5"/>
  <c r="BE153" i="5" s="1"/>
  <c r="BI150" i="5"/>
  <c r="BH150" i="5"/>
  <c r="BG150" i="5"/>
  <c r="BF150" i="5"/>
  <c r="BE150" i="5"/>
  <c r="T150" i="5"/>
  <c r="T149" i="5" s="1"/>
  <c r="T148" i="5" s="1"/>
  <c r="R150" i="5"/>
  <c r="R149" i="5" s="1"/>
  <c r="R148" i="5" s="1"/>
  <c r="P150" i="5"/>
  <c r="P149" i="5" s="1"/>
  <c r="P148" i="5" s="1"/>
  <c r="BK150" i="5"/>
  <c r="BK149" i="5" s="1"/>
  <c r="J150" i="5"/>
  <c r="BI146" i="5"/>
  <c r="BH146" i="5"/>
  <c r="BG146" i="5"/>
  <c r="BF146" i="5"/>
  <c r="BE146" i="5"/>
  <c r="T146" i="5"/>
  <c r="T145" i="5" s="1"/>
  <c r="R146" i="5"/>
  <c r="R145" i="5" s="1"/>
  <c r="P146" i="5"/>
  <c r="P145" i="5" s="1"/>
  <c r="BK146" i="5"/>
  <c r="BK145" i="5" s="1"/>
  <c r="J145" i="5" s="1"/>
  <c r="J63" i="5" s="1"/>
  <c r="J146" i="5"/>
  <c r="BI143" i="5"/>
  <c r="BH143" i="5"/>
  <c r="BG143" i="5"/>
  <c r="BF143" i="5"/>
  <c r="T143" i="5"/>
  <c r="R143" i="5"/>
  <c r="P143" i="5"/>
  <c r="BK143" i="5"/>
  <c r="J143" i="5"/>
  <c r="BE143" i="5" s="1"/>
  <c r="BI141" i="5"/>
  <c r="BH141" i="5"/>
  <c r="BG141" i="5"/>
  <c r="BF141" i="5"/>
  <c r="T141" i="5"/>
  <c r="T138" i="5" s="1"/>
  <c r="R141" i="5"/>
  <c r="P141" i="5"/>
  <c r="BK141" i="5"/>
  <c r="J141" i="5"/>
  <c r="BE141" i="5" s="1"/>
  <c r="BI139" i="5"/>
  <c r="BH139" i="5"/>
  <c r="BG139" i="5"/>
  <c r="BF139" i="5"/>
  <c r="T139" i="5"/>
  <c r="R139" i="5"/>
  <c r="R138" i="5" s="1"/>
  <c r="P139" i="5"/>
  <c r="P138" i="5" s="1"/>
  <c r="BK139" i="5"/>
  <c r="J139" i="5"/>
  <c r="BE139" i="5" s="1"/>
  <c r="BI136" i="5"/>
  <c r="BH136" i="5"/>
  <c r="BG136" i="5"/>
  <c r="BF136" i="5"/>
  <c r="BE136" i="5"/>
  <c r="T136" i="5"/>
  <c r="R136" i="5"/>
  <c r="P136" i="5"/>
  <c r="BK136" i="5"/>
  <c r="J136" i="5"/>
  <c r="BI134" i="5"/>
  <c r="BH134" i="5"/>
  <c r="BG134" i="5"/>
  <c r="BF134" i="5"/>
  <c r="BE134" i="5"/>
  <c r="T134" i="5"/>
  <c r="R134" i="5"/>
  <c r="P134" i="5"/>
  <c r="BK134" i="5"/>
  <c r="J134" i="5"/>
  <c r="BI132" i="5"/>
  <c r="BH132" i="5"/>
  <c r="BG132" i="5"/>
  <c r="BF132" i="5"/>
  <c r="BE132" i="5"/>
  <c r="T132" i="5"/>
  <c r="R132" i="5"/>
  <c r="P132" i="5"/>
  <c r="BK132" i="5"/>
  <c r="J132" i="5"/>
  <c r="BI130" i="5"/>
  <c r="BH130" i="5"/>
  <c r="BG130" i="5"/>
  <c r="BF130" i="5"/>
  <c r="BE130" i="5"/>
  <c r="T130" i="5"/>
  <c r="R130" i="5"/>
  <c r="P130" i="5"/>
  <c r="BK130" i="5"/>
  <c r="J130" i="5"/>
  <c r="BI128" i="5"/>
  <c r="BH128" i="5"/>
  <c r="BG128" i="5"/>
  <c r="BF128" i="5"/>
  <c r="BE128" i="5"/>
  <c r="T128" i="5"/>
  <c r="R128" i="5"/>
  <c r="P128" i="5"/>
  <c r="BK128" i="5"/>
  <c r="J128" i="5"/>
  <c r="BI126" i="5"/>
  <c r="BH126" i="5"/>
  <c r="BG126" i="5"/>
  <c r="BF126" i="5"/>
  <c r="BE126" i="5"/>
  <c r="T126" i="5"/>
  <c r="R126" i="5"/>
  <c r="P126" i="5"/>
  <c r="BK126" i="5"/>
  <c r="J126" i="5"/>
  <c r="BI124" i="5"/>
  <c r="BH124" i="5"/>
  <c r="BG124" i="5"/>
  <c r="BF124" i="5"/>
  <c r="BE124" i="5"/>
  <c r="T124" i="5"/>
  <c r="R124" i="5"/>
  <c r="P124" i="5"/>
  <c r="BK124" i="5"/>
  <c r="J124" i="5"/>
  <c r="BI122" i="5"/>
  <c r="BH122" i="5"/>
  <c r="BG122" i="5"/>
  <c r="BF122" i="5"/>
  <c r="BE122" i="5"/>
  <c r="T122" i="5"/>
  <c r="R122" i="5"/>
  <c r="P122" i="5"/>
  <c r="BK122" i="5"/>
  <c r="J122" i="5"/>
  <c r="BI120" i="5"/>
  <c r="BH120" i="5"/>
  <c r="BG120" i="5"/>
  <c r="BF120" i="5"/>
  <c r="BE120" i="5"/>
  <c r="T120" i="5"/>
  <c r="T119" i="5" s="1"/>
  <c r="R120" i="5"/>
  <c r="R119" i="5" s="1"/>
  <c r="P120" i="5"/>
  <c r="P119" i="5" s="1"/>
  <c r="BK120" i="5"/>
  <c r="BK119" i="5" s="1"/>
  <c r="J119" i="5" s="1"/>
  <c r="J61" i="5" s="1"/>
  <c r="J120" i="5"/>
  <c r="BI117" i="5"/>
  <c r="BH117" i="5"/>
  <c r="BG117" i="5"/>
  <c r="BF117" i="5"/>
  <c r="T117" i="5"/>
  <c r="R117" i="5"/>
  <c r="P117" i="5"/>
  <c r="BK117" i="5"/>
  <c r="J117" i="5"/>
  <c r="BE117" i="5" s="1"/>
  <c r="BI115" i="5"/>
  <c r="BH115" i="5"/>
  <c r="BG115" i="5"/>
  <c r="BF115" i="5"/>
  <c r="T115" i="5"/>
  <c r="R115" i="5"/>
  <c r="P115" i="5"/>
  <c r="BK115" i="5"/>
  <c r="J115" i="5"/>
  <c r="BE115" i="5" s="1"/>
  <c r="BI113" i="5"/>
  <c r="BH113" i="5"/>
  <c r="BG113" i="5"/>
  <c r="BF113" i="5"/>
  <c r="T113" i="5"/>
  <c r="R113" i="5"/>
  <c r="P113" i="5"/>
  <c r="BK113" i="5"/>
  <c r="J113" i="5"/>
  <c r="BE113" i="5" s="1"/>
  <c r="BI111" i="5"/>
  <c r="BH111" i="5"/>
  <c r="BG111" i="5"/>
  <c r="BF111" i="5"/>
  <c r="T111" i="5"/>
  <c r="R111" i="5"/>
  <c r="P111" i="5"/>
  <c r="BK111" i="5"/>
  <c r="J111" i="5"/>
  <c r="BE111" i="5" s="1"/>
  <c r="BI109" i="5"/>
  <c r="BH109" i="5"/>
  <c r="BG109" i="5"/>
  <c r="BF109" i="5"/>
  <c r="T109" i="5"/>
  <c r="R109" i="5"/>
  <c r="P109" i="5"/>
  <c r="BK109" i="5"/>
  <c r="J109" i="5"/>
  <c r="BE109" i="5" s="1"/>
  <c r="BI107" i="5"/>
  <c r="BH107" i="5"/>
  <c r="BG107" i="5"/>
  <c r="BF107" i="5"/>
  <c r="T107" i="5"/>
  <c r="T106" i="5" s="1"/>
  <c r="R107" i="5"/>
  <c r="R106" i="5" s="1"/>
  <c r="P107" i="5"/>
  <c r="P106" i="5" s="1"/>
  <c r="BK107" i="5"/>
  <c r="BK106" i="5" s="1"/>
  <c r="J106" i="5" s="1"/>
  <c r="J60" i="5" s="1"/>
  <c r="J107" i="5"/>
  <c r="BE107" i="5" s="1"/>
  <c r="BI104" i="5"/>
  <c r="F34" i="5" s="1"/>
  <c r="BD55" i="1" s="1"/>
  <c r="BH104" i="5"/>
  <c r="BG104" i="5"/>
  <c r="BF104" i="5"/>
  <c r="BE104" i="5"/>
  <c r="T104" i="5"/>
  <c r="T103" i="5" s="1"/>
  <c r="R104" i="5"/>
  <c r="P104" i="5"/>
  <c r="P103" i="5" s="1"/>
  <c r="BK104" i="5"/>
  <c r="BK103" i="5" s="1"/>
  <c r="J103" i="5" s="1"/>
  <c r="J59" i="5" s="1"/>
  <c r="J104" i="5"/>
  <c r="BI100" i="5"/>
  <c r="BH100" i="5"/>
  <c r="BG100" i="5"/>
  <c r="BF100" i="5"/>
  <c r="T100" i="5"/>
  <c r="R100" i="5"/>
  <c r="P100" i="5"/>
  <c r="BK100" i="5"/>
  <c r="J100" i="5"/>
  <c r="BE100" i="5" s="1"/>
  <c r="BI98" i="5"/>
  <c r="BH98" i="5"/>
  <c r="BG98" i="5"/>
  <c r="BF98" i="5"/>
  <c r="T98" i="5"/>
  <c r="R98" i="5"/>
  <c r="P98" i="5"/>
  <c r="BK98" i="5"/>
  <c r="J98" i="5"/>
  <c r="BE98" i="5" s="1"/>
  <c r="BI96" i="5"/>
  <c r="BH96" i="5"/>
  <c r="BG96" i="5"/>
  <c r="BF96" i="5"/>
  <c r="T96" i="5"/>
  <c r="R96" i="5"/>
  <c r="P96" i="5"/>
  <c r="BK96" i="5"/>
  <c r="J96" i="5"/>
  <c r="BE96" i="5" s="1"/>
  <c r="BI93" i="5"/>
  <c r="BH93" i="5"/>
  <c r="BG93" i="5"/>
  <c r="BF93" i="5"/>
  <c r="T93" i="5"/>
  <c r="R93" i="5"/>
  <c r="P93" i="5"/>
  <c r="BK93" i="5"/>
  <c r="J93" i="5"/>
  <c r="BE93" i="5" s="1"/>
  <c r="BI91" i="5"/>
  <c r="BH91" i="5"/>
  <c r="BG91" i="5"/>
  <c r="BF91" i="5"/>
  <c r="T91" i="5"/>
  <c r="R91" i="5"/>
  <c r="P91" i="5"/>
  <c r="BK91" i="5"/>
  <c r="J91" i="5"/>
  <c r="BE91" i="5" s="1"/>
  <c r="BI89" i="5"/>
  <c r="BH89" i="5"/>
  <c r="F33" i="5" s="1"/>
  <c r="BC55" i="1" s="1"/>
  <c r="BG89" i="5"/>
  <c r="F32" i="5" s="1"/>
  <c r="BB55" i="1" s="1"/>
  <c r="BF89" i="5"/>
  <c r="J31" i="5" s="1"/>
  <c r="AW55" i="1" s="1"/>
  <c r="T89" i="5"/>
  <c r="T88" i="5" s="1"/>
  <c r="R89" i="5"/>
  <c r="R88" i="5" s="1"/>
  <c r="R87" i="5" s="1"/>
  <c r="R86" i="5" s="1"/>
  <c r="P89" i="5"/>
  <c r="P88" i="5" s="1"/>
  <c r="BK89" i="5"/>
  <c r="J89" i="5"/>
  <c r="BE89" i="5" s="1"/>
  <c r="J82" i="5"/>
  <c r="J80" i="5"/>
  <c r="F80" i="5"/>
  <c r="E78" i="5"/>
  <c r="F51" i="5"/>
  <c r="F49" i="5"/>
  <c r="E47" i="5"/>
  <c r="J21" i="5"/>
  <c r="E21" i="5"/>
  <c r="J51" i="5" s="1"/>
  <c r="J20" i="5"/>
  <c r="J18" i="5"/>
  <c r="E18" i="5"/>
  <c r="F83" i="5" s="1"/>
  <c r="J17" i="5"/>
  <c r="J15" i="5"/>
  <c r="E15" i="5"/>
  <c r="F82" i="5" s="1"/>
  <c r="J14" i="5"/>
  <c r="J12" i="5"/>
  <c r="J49" i="5" s="1"/>
  <c r="E7" i="5"/>
  <c r="E45" i="5" s="1"/>
  <c r="T144" i="4"/>
  <c r="T143" i="4" s="1"/>
  <c r="BK144" i="4"/>
  <c r="BK140" i="4"/>
  <c r="J140" i="4" s="1"/>
  <c r="J63" i="4" s="1"/>
  <c r="BK112" i="4"/>
  <c r="J112" i="4" s="1"/>
  <c r="J61" i="4" s="1"/>
  <c r="AY54" i="1"/>
  <c r="AX54" i="1"/>
  <c r="BI148" i="4"/>
  <c r="BH148" i="4"/>
  <c r="BG148" i="4"/>
  <c r="BF148" i="4"/>
  <c r="BE148" i="4"/>
  <c r="T148" i="4"/>
  <c r="T147" i="4" s="1"/>
  <c r="R148" i="4"/>
  <c r="R147" i="4" s="1"/>
  <c r="P148" i="4"/>
  <c r="P147" i="4" s="1"/>
  <c r="BK148" i="4"/>
  <c r="BK147" i="4" s="1"/>
  <c r="J147" i="4" s="1"/>
  <c r="J66" i="4" s="1"/>
  <c r="J148" i="4"/>
  <c r="BI145" i="4"/>
  <c r="BH145" i="4"/>
  <c r="BG145" i="4"/>
  <c r="BF145" i="4"/>
  <c r="T145" i="4"/>
  <c r="R145" i="4"/>
  <c r="R144" i="4" s="1"/>
  <c r="P145" i="4"/>
  <c r="P144" i="4" s="1"/>
  <c r="P143" i="4" s="1"/>
  <c r="BK145" i="4"/>
  <c r="J145" i="4"/>
  <c r="BE145" i="4" s="1"/>
  <c r="BI141" i="4"/>
  <c r="BH141" i="4"/>
  <c r="BG141" i="4"/>
  <c r="BF141" i="4"/>
  <c r="T141" i="4"/>
  <c r="T140" i="4" s="1"/>
  <c r="R141" i="4"/>
  <c r="R140" i="4" s="1"/>
  <c r="P141" i="4"/>
  <c r="P140" i="4" s="1"/>
  <c r="BK141" i="4"/>
  <c r="J141" i="4"/>
  <c r="BE141" i="4" s="1"/>
  <c r="BI138" i="4"/>
  <c r="BH138" i="4"/>
  <c r="BG138" i="4"/>
  <c r="BF138" i="4"/>
  <c r="BE138" i="4"/>
  <c r="T138" i="4"/>
  <c r="R138" i="4"/>
  <c r="P138" i="4"/>
  <c r="BK138" i="4"/>
  <c r="J138" i="4"/>
  <c r="BI136" i="4"/>
  <c r="BH136" i="4"/>
  <c r="BG136" i="4"/>
  <c r="BF136" i="4"/>
  <c r="BE136" i="4"/>
  <c r="T136" i="4"/>
  <c r="R136" i="4"/>
  <c r="R133" i="4" s="1"/>
  <c r="P136" i="4"/>
  <c r="BK136" i="4"/>
  <c r="J136" i="4"/>
  <c r="BI134" i="4"/>
  <c r="BH134" i="4"/>
  <c r="BG134" i="4"/>
  <c r="BF134" i="4"/>
  <c r="BE134" i="4"/>
  <c r="T134" i="4"/>
  <c r="T133" i="4" s="1"/>
  <c r="R134" i="4"/>
  <c r="P134" i="4"/>
  <c r="P133" i="4" s="1"/>
  <c r="BK134" i="4"/>
  <c r="BK133" i="4" s="1"/>
  <c r="J133" i="4" s="1"/>
  <c r="J62" i="4" s="1"/>
  <c r="J134" i="4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 s="1"/>
  <c r="BI125" i="4"/>
  <c r="BH125" i="4"/>
  <c r="BG125" i="4"/>
  <c r="BF125" i="4"/>
  <c r="T125" i="4"/>
  <c r="R125" i="4"/>
  <c r="P125" i="4"/>
  <c r="BK125" i="4"/>
  <c r="J125" i="4"/>
  <c r="BE125" i="4" s="1"/>
  <c r="BI123" i="4"/>
  <c r="BH123" i="4"/>
  <c r="BG123" i="4"/>
  <c r="BF123" i="4"/>
  <c r="T123" i="4"/>
  <c r="R123" i="4"/>
  <c r="P123" i="4"/>
  <c r="BK123" i="4"/>
  <c r="J123" i="4"/>
  <c r="BE123" i="4" s="1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 s="1"/>
  <c r="BI117" i="4"/>
  <c r="BH117" i="4"/>
  <c r="BG117" i="4"/>
  <c r="BF117" i="4"/>
  <c r="T117" i="4"/>
  <c r="R117" i="4"/>
  <c r="P117" i="4"/>
  <c r="BK117" i="4"/>
  <c r="J117" i="4"/>
  <c r="BE117" i="4" s="1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F33" i="4" s="1"/>
  <c r="BC54" i="1" s="1"/>
  <c r="BG113" i="4"/>
  <c r="BF113" i="4"/>
  <c r="T113" i="4"/>
  <c r="T112" i="4" s="1"/>
  <c r="R113" i="4"/>
  <c r="R112" i="4" s="1"/>
  <c r="P113" i="4"/>
  <c r="P112" i="4" s="1"/>
  <c r="BK113" i="4"/>
  <c r="J113" i="4"/>
  <c r="BE113" i="4" s="1"/>
  <c r="BI110" i="4"/>
  <c r="BH110" i="4"/>
  <c r="BG110" i="4"/>
  <c r="BF110" i="4"/>
  <c r="BE110" i="4"/>
  <c r="T110" i="4"/>
  <c r="R110" i="4"/>
  <c r="P110" i="4"/>
  <c r="BK110" i="4"/>
  <c r="J110" i="4"/>
  <c r="BI108" i="4"/>
  <c r="BH108" i="4"/>
  <c r="BG108" i="4"/>
  <c r="BF108" i="4"/>
  <c r="BE108" i="4"/>
  <c r="T108" i="4"/>
  <c r="R108" i="4"/>
  <c r="P108" i="4"/>
  <c r="BK108" i="4"/>
  <c r="J108" i="4"/>
  <c r="BI106" i="4"/>
  <c r="BH106" i="4"/>
  <c r="BG106" i="4"/>
  <c r="BF106" i="4"/>
  <c r="BE106" i="4"/>
  <c r="T106" i="4"/>
  <c r="T105" i="4" s="1"/>
  <c r="R106" i="4"/>
  <c r="R105" i="4" s="1"/>
  <c r="P106" i="4"/>
  <c r="P105" i="4" s="1"/>
  <c r="BK106" i="4"/>
  <c r="BK105" i="4" s="1"/>
  <c r="J105" i="4" s="1"/>
  <c r="J60" i="4" s="1"/>
  <c r="J106" i="4"/>
  <c r="BI103" i="4"/>
  <c r="BH103" i="4"/>
  <c r="BG103" i="4"/>
  <c r="BF103" i="4"/>
  <c r="T103" i="4"/>
  <c r="T102" i="4" s="1"/>
  <c r="R103" i="4"/>
  <c r="R102" i="4" s="1"/>
  <c r="P103" i="4"/>
  <c r="P102" i="4" s="1"/>
  <c r="BK103" i="4"/>
  <c r="BK102" i="4" s="1"/>
  <c r="J102" i="4" s="1"/>
  <c r="J59" i="4" s="1"/>
  <c r="J103" i="4"/>
  <c r="BE103" i="4" s="1"/>
  <c r="BI99" i="4"/>
  <c r="BH99" i="4"/>
  <c r="BG99" i="4"/>
  <c r="BF99" i="4"/>
  <c r="BE99" i="4"/>
  <c r="T99" i="4"/>
  <c r="R99" i="4"/>
  <c r="P99" i="4"/>
  <c r="BK99" i="4"/>
  <c r="J99" i="4"/>
  <c r="BI97" i="4"/>
  <c r="BH97" i="4"/>
  <c r="BG97" i="4"/>
  <c r="BF97" i="4"/>
  <c r="BE97" i="4"/>
  <c r="T97" i="4"/>
  <c r="R97" i="4"/>
  <c r="P97" i="4"/>
  <c r="BK97" i="4"/>
  <c r="J97" i="4"/>
  <c r="BI95" i="4"/>
  <c r="BH95" i="4"/>
  <c r="BG95" i="4"/>
  <c r="BF95" i="4"/>
  <c r="BE95" i="4"/>
  <c r="T95" i="4"/>
  <c r="R95" i="4"/>
  <c r="P95" i="4"/>
  <c r="BK95" i="4"/>
  <c r="J95" i="4"/>
  <c r="BI93" i="4"/>
  <c r="BH93" i="4"/>
  <c r="BG93" i="4"/>
  <c r="BF93" i="4"/>
  <c r="BE93" i="4"/>
  <c r="T93" i="4"/>
  <c r="R93" i="4"/>
  <c r="P93" i="4"/>
  <c r="BK93" i="4"/>
  <c r="J93" i="4"/>
  <c r="BI91" i="4"/>
  <c r="BH91" i="4"/>
  <c r="BG91" i="4"/>
  <c r="BF91" i="4"/>
  <c r="BE91" i="4"/>
  <c r="J30" i="4" s="1"/>
  <c r="AV54" i="1" s="1"/>
  <c r="T91" i="4"/>
  <c r="R91" i="4"/>
  <c r="P91" i="4"/>
  <c r="BK91" i="4"/>
  <c r="J91" i="4"/>
  <c r="BI89" i="4"/>
  <c r="F34" i="4" s="1"/>
  <c r="BD54" i="1" s="1"/>
  <c r="BH89" i="4"/>
  <c r="BG89" i="4"/>
  <c r="F32" i="4" s="1"/>
  <c r="BB54" i="1" s="1"/>
  <c r="BF89" i="4"/>
  <c r="J31" i="4" s="1"/>
  <c r="AW54" i="1" s="1"/>
  <c r="BE89" i="4"/>
  <c r="F30" i="4" s="1"/>
  <c r="AZ54" i="1" s="1"/>
  <c r="T89" i="4"/>
  <c r="T88" i="4" s="1"/>
  <c r="R89" i="4"/>
  <c r="R88" i="4" s="1"/>
  <c r="R87" i="4" s="1"/>
  <c r="P89" i="4"/>
  <c r="P88" i="4" s="1"/>
  <c r="BK89" i="4"/>
  <c r="BK88" i="4" s="1"/>
  <c r="J89" i="4"/>
  <c r="F83" i="4"/>
  <c r="F80" i="4"/>
  <c r="E78" i="4"/>
  <c r="E76" i="4"/>
  <c r="J49" i="4"/>
  <c r="F49" i="4"/>
  <c r="E47" i="4"/>
  <c r="J21" i="4"/>
  <c r="E21" i="4"/>
  <c r="J51" i="4" s="1"/>
  <c r="J20" i="4"/>
  <c r="J18" i="4"/>
  <c r="E18" i="4"/>
  <c r="F52" i="4" s="1"/>
  <c r="J17" i="4"/>
  <c r="J15" i="4"/>
  <c r="E15" i="4"/>
  <c r="F51" i="4" s="1"/>
  <c r="J14" i="4"/>
  <c r="J12" i="4"/>
  <c r="J80" i="4" s="1"/>
  <c r="E7" i="4"/>
  <c r="E45" i="4" s="1"/>
  <c r="BK148" i="3"/>
  <c r="J148" i="3" s="1"/>
  <c r="J66" i="3" s="1"/>
  <c r="BK134" i="3"/>
  <c r="J134" i="3" s="1"/>
  <c r="J62" i="3" s="1"/>
  <c r="BK88" i="3"/>
  <c r="AY53" i="1"/>
  <c r="AX53" i="1"/>
  <c r="BI149" i="3"/>
  <c r="BH149" i="3"/>
  <c r="BG149" i="3"/>
  <c r="BF149" i="3"/>
  <c r="T149" i="3"/>
  <c r="T148" i="3" s="1"/>
  <c r="R149" i="3"/>
  <c r="R148" i="3" s="1"/>
  <c r="P149" i="3"/>
  <c r="P148" i="3" s="1"/>
  <c r="BK149" i="3"/>
  <c r="J149" i="3"/>
  <c r="BE149" i="3" s="1"/>
  <c r="BI146" i="3"/>
  <c r="BH146" i="3"/>
  <c r="BG146" i="3"/>
  <c r="BF146" i="3"/>
  <c r="BE146" i="3"/>
  <c r="T146" i="3"/>
  <c r="T145" i="3" s="1"/>
  <c r="T144" i="3" s="1"/>
  <c r="R146" i="3"/>
  <c r="R145" i="3" s="1"/>
  <c r="P146" i="3"/>
  <c r="P145" i="3" s="1"/>
  <c r="P144" i="3" s="1"/>
  <c r="BK146" i="3"/>
  <c r="BK145" i="3" s="1"/>
  <c r="J146" i="3"/>
  <c r="BI142" i="3"/>
  <c r="BH142" i="3"/>
  <c r="BG142" i="3"/>
  <c r="BF142" i="3"/>
  <c r="BE142" i="3"/>
  <c r="T142" i="3"/>
  <c r="T141" i="3" s="1"/>
  <c r="R142" i="3"/>
  <c r="R141" i="3" s="1"/>
  <c r="P142" i="3"/>
  <c r="P141" i="3" s="1"/>
  <c r="BK142" i="3"/>
  <c r="BK141" i="3" s="1"/>
  <c r="J141" i="3" s="1"/>
  <c r="J63" i="3" s="1"/>
  <c r="J142" i="3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T134" i="3" s="1"/>
  <c r="R137" i="3"/>
  <c r="P137" i="3"/>
  <c r="BK137" i="3"/>
  <c r="J137" i="3"/>
  <c r="BE137" i="3" s="1"/>
  <c r="BI135" i="3"/>
  <c r="BH135" i="3"/>
  <c r="BG135" i="3"/>
  <c r="BF135" i="3"/>
  <c r="T135" i="3"/>
  <c r="R135" i="3"/>
  <c r="R134" i="3" s="1"/>
  <c r="P135" i="3"/>
  <c r="P134" i="3" s="1"/>
  <c r="BK135" i="3"/>
  <c r="J135" i="3"/>
  <c r="BE135" i="3" s="1"/>
  <c r="BI132" i="3"/>
  <c r="BH132" i="3"/>
  <c r="BG132" i="3"/>
  <c r="BF132" i="3"/>
  <c r="BE132" i="3"/>
  <c r="T132" i="3"/>
  <c r="R132" i="3"/>
  <c r="P132" i="3"/>
  <c r="BK132" i="3"/>
  <c r="J132" i="3"/>
  <c r="BI130" i="3"/>
  <c r="BH130" i="3"/>
  <c r="BG130" i="3"/>
  <c r="BF130" i="3"/>
  <c r="BE130" i="3"/>
  <c r="T130" i="3"/>
  <c r="R130" i="3"/>
  <c r="P130" i="3"/>
  <c r="BK130" i="3"/>
  <c r="J130" i="3"/>
  <c r="BI128" i="3"/>
  <c r="BH128" i="3"/>
  <c r="BG128" i="3"/>
  <c r="BF128" i="3"/>
  <c r="BE128" i="3"/>
  <c r="T128" i="3"/>
  <c r="R128" i="3"/>
  <c r="P128" i="3"/>
  <c r="BK128" i="3"/>
  <c r="J128" i="3"/>
  <c r="BI126" i="3"/>
  <c r="BH126" i="3"/>
  <c r="BG126" i="3"/>
  <c r="BF126" i="3"/>
  <c r="BE126" i="3"/>
  <c r="T126" i="3"/>
  <c r="R126" i="3"/>
  <c r="P126" i="3"/>
  <c r="BK126" i="3"/>
  <c r="J126" i="3"/>
  <c r="BI124" i="3"/>
  <c r="BH124" i="3"/>
  <c r="BG124" i="3"/>
  <c r="BF124" i="3"/>
  <c r="BE124" i="3"/>
  <c r="T124" i="3"/>
  <c r="R124" i="3"/>
  <c r="P124" i="3"/>
  <c r="BK124" i="3"/>
  <c r="J124" i="3"/>
  <c r="BI122" i="3"/>
  <c r="BH122" i="3"/>
  <c r="BG122" i="3"/>
  <c r="BF122" i="3"/>
  <c r="BE122" i="3"/>
  <c r="T122" i="3"/>
  <c r="R122" i="3"/>
  <c r="P122" i="3"/>
  <c r="BK122" i="3"/>
  <c r="J122" i="3"/>
  <c r="BI120" i="3"/>
  <c r="BH120" i="3"/>
  <c r="BG120" i="3"/>
  <c r="BF120" i="3"/>
  <c r="BE120" i="3"/>
  <c r="T120" i="3"/>
  <c r="R120" i="3"/>
  <c r="P120" i="3"/>
  <c r="BK120" i="3"/>
  <c r="J120" i="3"/>
  <c r="BI118" i="3"/>
  <c r="BH118" i="3"/>
  <c r="BG118" i="3"/>
  <c r="BF118" i="3"/>
  <c r="BE118" i="3"/>
  <c r="T118" i="3"/>
  <c r="R118" i="3"/>
  <c r="P118" i="3"/>
  <c r="BK118" i="3"/>
  <c r="J118" i="3"/>
  <c r="BI116" i="3"/>
  <c r="F34" i="3" s="1"/>
  <c r="BD53" i="1" s="1"/>
  <c r="BH116" i="3"/>
  <c r="BG116" i="3"/>
  <c r="BF116" i="3"/>
  <c r="BE116" i="3"/>
  <c r="T116" i="3"/>
  <c r="T115" i="3" s="1"/>
  <c r="R116" i="3"/>
  <c r="P116" i="3"/>
  <c r="P115" i="3" s="1"/>
  <c r="BK116" i="3"/>
  <c r="BK115" i="3" s="1"/>
  <c r="J115" i="3" s="1"/>
  <c r="J61" i="3" s="1"/>
  <c r="J116" i="3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P108" i="3" s="1"/>
  <c r="BK111" i="3"/>
  <c r="J111" i="3"/>
  <c r="BE111" i="3" s="1"/>
  <c r="BI109" i="3"/>
  <c r="BH109" i="3"/>
  <c r="BG109" i="3"/>
  <c r="BF109" i="3"/>
  <c r="T109" i="3"/>
  <c r="T108" i="3" s="1"/>
  <c r="R109" i="3"/>
  <c r="R108" i="3" s="1"/>
  <c r="P109" i="3"/>
  <c r="BK109" i="3"/>
  <c r="BK108" i="3" s="1"/>
  <c r="J108" i="3" s="1"/>
  <c r="J60" i="3" s="1"/>
  <c r="J109" i="3"/>
  <c r="BE109" i="3" s="1"/>
  <c r="BI106" i="3"/>
  <c r="BH106" i="3"/>
  <c r="BG106" i="3"/>
  <c r="BF106" i="3"/>
  <c r="BE106" i="3"/>
  <c r="T106" i="3"/>
  <c r="T105" i="3" s="1"/>
  <c r="R106" i="3"/>
  <c r="R105" i="3" s="1"/>
  <c r="P106" i="3"/>
  <c r="P105" i="3" s="1"/>
  <c r="BK106" i="3"/>
  <c r="BK105" i="3" s="1"/>
  <c r="J105" i="3" s="1"/>
  <c r="J106" i="3"/>
  <c r="J59" i="3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 s="1"/>
  <c r="BI96" i="3"/>
  <c r="BH96" i="3"/>
  <c r="BG96" i="3"/>
  <c r="BF96" i="3"/>
  <c r="T96" i="3"/>
  <c r="R96" i="3"/>
  <c r="P96" i="3"/>
  <c r="BK96" i="3"/>
  <c r="J96" i="3"/>
  <c r="BE96" i="3" s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F33" i="3" s="1"/>
  <c r="BC53" i="1" s="1"/>
  <c r="BG89" i="3"/>
  <c r="BF89" i="3"/>
  <c r="T89" i="3"/>
  <c r="R89" i="3"/>
  <c r="R88" i="3" s="1"/>
  <c r="P89" i="3"/>
  <c r="P88" i="3" s="1"/>
  <c r="BK89" i="3"/>
  <c r="J89" i="3"/>
  <c r="BE89" i="3" s="1"/>
  <c r="J82" i="3"/>
  <c r="J80" i="3"/>
  <c r="F80" i="3"/>
  <c r="E78" i="3"/>
  <c r="F51" i="3"/>
  <c r="F49" i="3"/>
  <c r="E47" i="3"/>
  <c r="J21" i="3"/>
  <c r="E21" i="3"/>
  <c r="J51" i="3" s="1"/>
  <c r="J20" i="3"/>
  <c r="J18" i="3"/>
  <c r="E18" i="3"/>
  <c r="F83" i="3" s="1"/>
  <c r="J17" i="3"/>
  <c r="J15" i="3"/>
  <c r="E15" i="3"/>
  <c r="F82" i="3" s="1"/>
  <c r="J14" i="3"/>
  <c r="J12" i="3"/>
  <c r="J49" i="3" s="1"/>
  <c r="E7" i="3"/>
  <c r="E45" i="3" s="1"/>
  <c r="R155" i="2"/>
  <c r="BK152" i="2"/>
  <c r="BK148" i="2"/>
  <c r="J148" i="2" s="1"/>
  <c r="J63" i="2" s="1"/>
  <c r="R141" i="2"/>
  <c r="AY52" i="1"/>
  <c r="AX52" i="1"/>
  <c r="BI156" i="2"/>
  <c r="BH156" i="2"/>
  <c r="BG156" i="2"/>
  <c r="BF156" i="2"/>
  <c r="BE156" i="2"/>
  <c r="T156" i="2"/>
  <c r="T155" i="2" s="1"/>
  <c r="R156" i="2"/>
  <c r="P156" i="2"/>
  <c r="P155" i="2" s="1"/>
  <c r="BK156" i="2"/>
  <c r="BK155" i="2" s="1"/>
  <c r="J155" i="2" s="1"/>
  <c r="J66" i="2" s="1"/>
  <c r="J156" i="2"/>
  <c r="BI153" i="2"/>
  <c r="BH153" i="2"/>
  <c r="BG153" i="2"/>
  <c r="BF153" i="2"/>
  <c r="T153" i="2"/>
  <c r="T152" i="2" s="1"/>
  <c r="T151" i="2" s="1"/>
  <c r="R153" i="2"/>
  <c r="R152" i="2" s="1"/>
  <c r="P153" i="2"/>
  <c r="P152" i="2" s="1"/>
  <c r="P151" i="2" s="1"/>
  <c r="BK153" i="2"/>
  <c r="J153" i="2"/>
  <c r="BE153" i="2" s="1"/>
  <c r="BI149" i="2"/>
  <c r="BH149" i="2"/>
  <c r="BG149" i="2"/>
  <c r="BF149" i="2"/>
  <c r="T149" i="2"/>
  <c r="T148" i="2" s="1"/>
  <c r="R149" i="2"/>
  <c r="R148" i="2" s="1"/>
  <c r="P149" i="2"/>
  <c r="P148" i="2" s="1"/>
  <c r="BK149" i="2"/>
  <c r="J149" i="2"/>
  <c r="BE149" i="2" s="1"/>
  <c r="BI146" i="2"/>
  <c r="BH146" i="2"/>
  <c r="BG146" i="2"/>
  <c r="BF146" i="2"/>
  <c r="BE146" i="2"/>
  <c r="T146" i="2"/>
  <c r="R146" i="2"/>
  <c r="P146" i="2"/>
  <c r="BK146" i="2"/>
  <c r="J146" i="2"/>
  <c r="BI144" i="2"/>
  <c r="BH144" i="2"/>
  <c r="BG144" i="2"/>
  <c r="BF144" i="2"/>
  <c r="BE144" i="2"/>
  <c r="T144" i="2"/>
  <c r="R144" i="2"/>
  <c r="P144" i="2"/>
  <c r="BK144" i="2"/>
  <c r="J144" i="2"/>
  <c r="BI142" i="2"/>
  <c r="BH142" i="2"/>
  <c r="BG142" i="2"/>
  <c r="BF142" i="2"/>
  <c r="BE142" i="2"/>
  <c r="T142" i="2"/>
  <c r="T141" i="2" s="1"/>
  <c r="R142" i="2"/>
  <c r="P142" i="2"/>
  <c r="P141" i="2" s="1"/>
  <c r="BK142" i="2"/>
  <c r="J142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T115" i="2" s="1"/>
  <c r="R116" i="2"/>
  <c r="P116" i="2"/>
  <c r="P115" i="2" s="1"/>
  <c r="BK116" i="2"/>
  <c r="BK115" i="2" s="1"/>
  <c r="J115" i="2" s="1"/>
  <c r="J61" i="2" s="1"/>
  <c r="J116" i="2"/>
  <c r="BE116" i="2" s="1"/>
  <c r="BI113" i="2"/>
  <c r="BH113" i="2"/>
  <c r="BG113" i="2"/>
  <c r="BF113" i="2"/>
  <c r="BE113" i="2"/>
  <c r="T113" i="2"/>
  <c r="R113" i="2"/>
  <c r="P113" i="2"/>
  <c r="BK113" i="2"/>
  <c r="J113" i="2"/>
  <c r="BI111" i="2"/>
  <c r="BH111" i="2"/>
  <c r="BG111" i="2"/>
  <c r="BF111" i="2"/>
  <c r="BE111" i="2"/>
  <c r="T111" i="2"/>
  <c r="R111" i="2"/>
  <c r="P111" i="2"/>
  <c r="BK111" i="2"/>
  <c r="J111" i="2"/>
  <c r="BI109" i="2"/>
  <c r="BH109" i="2"/>
  <c r="BG109" i="2"/>
  <c r="BF109" i="2"/>
  <c r="BE109" i="2"/>
  <c r="T109" i="2"/>
  <c r="T108" i="2" s="1"/>
  <c r="R109" i="2"/>
  <c r="R108" i="2" s="1"/>
  <c r="P109" i="2"/>
  <c r="BK109" i="2"/>
  <c r="BK108" i="2" s="1"/>
  <c r="J108" i="2" s="1"/>
  <c r="J60" i="2" s="1"/>
  <c r="J109" i="2"/>
  <c r="BI106" i="2"/>
  <c r="BH106" i="2"/>
  <c r="BG106" i="2"/>
  <c r="BF106" i="2"/>
  <c r="T106" i="2"/>
  <c r="T105" i="2" s="1"/>
  <c r="R106" i="2"/>
  <c r="R105" i="2" s="1"/>
  <c r="P106" i="2"/>
  <c r="P105" i="2" s="1"/>
  <c r="BK106" i="2"/>
  <c r="BK105" i="2" s="1"/>
  <c r="J105" i="2" s="1"/>
  <c r="J106" i="2"/>
  <c r="BE106" i="2" s="1"/>
  <c r="J59" i="2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BE96" i="2"/>
  <c r="T96" i="2"/>
  <c r="R96" i="2"/>
  <c r="P96" i="2"/>
  <c r="BK96" i="2"/>
  <c r="J96" i="2"/>
  <c r="BI93" i="2"/>
  <c r="BH93" i="2"/>
  <c r="BG93" i="2"/>
  <c r="BF93" i="2"/>
  <c r="BE93" i="2"/>
  <c r="T93" i="2"/>
  <c r="R93" i="2"/>
  <c r="P93" i="2"/>
  <c r="BK93" i="2"/>
  <c r="J93" i="2"/>
  <c r="BI91" i="2"/>
  <c r="BH91" i="2"/>
  <c r="BG91" i="2"/>
  <c r="BF91" i="2"/>
  <c r="BE91" i="2"/>
  <c r="T91" i="2"/>
  <c r="R91" i="2"/>
  <c r="P91" i="2"/>
  <c r="BK91" i="2"/>
  <c r="J91" i="2"/>
  <c r="BI89" i="2"/>
  <c r="F34" i="2" s="1"/>
  <c r="BD52" i="1" s="1"/>
  <c r="BH89" i="2"/>
  <c r="F33" i="2" s="1"/>
  <c r="BC52" i="1" s="1"/>
  <c r="BG89" i="2"/>
  <c r="F32" i="2" s="1"/>
  <c r="BB52" i="1" s="1"/>
  <c r="BF89" i="2"/>
  <c r="BE89" i="2"/>
  <c r="T89" i="2"/>
  <c r="R89" i="2"/>
  <c r="R88" i="2" s="1"/>
  <c r="P89" i="2"/>
  <c r="P88" i="2" s="1"/>
  <c r="BK89" i="2"/>
  <c r="BK88" i="2" s="1"/>
  <c r="J88" i="2" s="1"/>
  <c r="J58" i="2" s="1"/>
  <c r="J89" i="2"/>
  <c r="F83" i="2"/>
  <c r="F80" i="2"/>
  <c r="E78" i="2"/>
  <c r="E76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82" i="2" s="1"/>
  <c r="J14" i="2"/>
  <c r="J12" i="2"/>
  <c r="J49" i="2" s="1"/>
  <c r="E7" i="2"/>
  <c r="E45" i="2" s="1"/>
  <c r="AS51" i="1"/>
  <c r="AT81" i="1"/>
  <c r="AT56" i="1"/>
  <c r="AT54" i="1"/>
  <c r="L47" i="1"/>
  <c r="AM46" i="1"/>
  <c r="L46" i="1"/>
  <c r="AM44" i="1"/>
  <c r="L44" i="1"/>
  <c r="L42" i="1"/>
  <c r="L41" i="1"/>
  <c r="F51" i="2" l="1"/>
  <c r="J82" i="2"/>
  <c r="T88" i="2"/>
  <c r="T87" i="2" s="1"/>
  <c r="T86" i="2" s="1"/>
  <c r="P108" i="2"/>
  <c r="R115" i="2"/>
  <c r="R87" i="2" s="1"/>
  <c r="R86" i="2" s="1"/>
  <c r="BK141" i="2"/>
  <c r="J141" i="2" s="1"/>
  <c r="J62" i="2" s="1"/>
  <c r="J30" i="3"/>
  <c r="AV53" i="1" s="1"/>
  <c r="F30" i="3"/>
  <c r="AZ53" i="1" s="1"/>
  <c r="T88" i="3"/>
  <c r="T87" i="3" s="1"/>
  <c r="T86" i="3" s="1"/>
  <c r="R115" i="3"/>
  <c r="P87" i="4"/>
  <c r="P86" i="4" s="1"/>
  <c r="AU54" i="1" s="1"/>
  <c r="P87" i="5"/>
  <c r="P86" i="5" s="1"/>
  <c r="AU55" i="1" s="1"/>
  <c r="BK148" i="5"/>
  <c r="J148" i="5" s="1"/>
  <c r="J64" i="5" s="1"/>
  <c r="J149" i="5"/>
  <c r="J65" i="5" s="1"/>
  <c r="BK87" i="5"/>
  <c r="P87" i="6"/>
  <c r="P86" i="6" s="1"/>
  <c r="AU56" i="1" s="1"/>
  <c r="T148" i="6"/>
  <c r="J30" i="7"/>
  <c r="AV57" i="1" s="1"/>
  <c r="AT57" i="1" s="1"/>
  <c r="F30" i="7"/>
  <c r="AZ57" i="1" s="1"/>
  <c r="T87" i="7"/>
  <c r="T154" i="7"/>
  <c r="J88" i="8"/>
  <c r="J58" i="8" s="1"/>
  <c r="BK87" i="8"/>
  <c r="F30" i="8"/>
  <c r="AZ58" i="1" s="1"/>
  <c r="P141" i="8"/>
  <c r="P86" i="8" s="1"/>
  <c r="AU58" i="1" s="1"/>
  <c r="R87" i="9"/>
  <c r="R86" i="9" s="1"/>
  <c r="J151" i="9"/>
  <c r="J65" i="9" s="1"/>
  <c r="BK150" i="9"/>
  <c r="J150" i="9" s="1"/>
  <c r="J64" i="9" s="1"/>
  <c r="F30" i="2"/>
  <c r="AZ52" i="1" s="1"/>
  <c r="BK151" i="2"/>
  <c r="J151" i="2" s="1"/>
  <c r="J64" i="2" s="1"/>
  <c r="J152" i="2"/>
  <c r="J65" i="2" s="1"/>
  <c r="J31" i="3"/>
  <c r="AW53" i="1" s="1"/>
  <c r="F31" i="3"/>
  <c r="BA53" i="1" s="1"/>
  <c r="BK144" i="3"/>
  <c r="J144" i="3" s="1"/>
  <c r="J64" i="3" s="1"/>
  <c r="J145" i="3"/>
  <c r="J65" i="3" s="1"/>
  <c r="BK87" i="3"/>
  <c r="BK154" i="7"/>
  <c r="J154" i="7" s="1"/>
  <c r="J64" i="7" s="1"/>
  <c r="J155" i="7"/>
  <c r="J65" i="7" s="1"/>
  <c r="J87" i="7"/>
  <c r="J57" i="7" s="1"/>
  <c r="J30" i="9"/>
  <c r="AV59" i="1" s="1"/>
  <c r="AT59" i="1" s="1"/>
  <c r="F30" i="9"/>
  <c r="AZ59" i="1" s="1"/>
  <c r="J80" i="2"/>
  <c r="P87" i="2"/>
  <c r="P86" i="2" s="1"/>
  <c r="AU52" i="1" s="1"/>
  <c r="J31" i="2"/>
  <c r="AW52" i="1" s="1"/>
  <c r="F31" i="2"/>
  <c r="BA52" i="1" s="1"/>
  <c r="R151" i="2"/>
  <c r="BK87" i="2"/>
  <c r="F52" i="3"/>
  <c r="P87" i="3"/>
  <c r="P86" i="3" s="1"/>
  <c r="AU53" i="1" s="1"/>
  <c r="F32" i="3"/>
  <c r="BB53" i="1" s="1"/>
  <c r="BB51" i="1" s="1"/>
  <c r="T87" i="4"/>
  <c r="T86" i="4" s="1"/>
  <c r="R143" i="4"/>
  <c r="R86" i="4" s="1"/>
  <c r="BK143" i="4"/>
  <c r="J143" i="4" s="1"/>
  <c r="J64" i="4" s="1"/>
  <c r="J30" i="5"/>
  <c r="AV55" i="1" s="1"/>
  <c r="AT55" i="1" s="1"/>
  <c r="F30" i="5"/>
  <c r="AZ55" i="1" s="1"/>
  <c r="T87" i="5"/>
  <c r="T86" i="5" s="1"/>
  <c r="T87" i="6"/>
  <c r="P87" i="7"/>
  <c r="P86" i="7" s="1"/>
  <c r="AU57" i="1" s="1"/>
  <c r="R87" i="8"/>
  <c r="R86" i="8" s="1"/>
  <c r="J30" i="8"/>
  <c r="AV58" i="1" s="1"/>
  <c r="AT58" i="1" s="1"/>
  <c r="T141" i="8"/>
  <c r="J88" i="9"/>
  <c r="J58" i="9" s="1"/>
  <c r="BK87" i="9"/>
  <c r="R87" i="10"/>
  <c r="R86" i="10" s="1"/>
  <c r="P87" i="10"/>
  <c r="J30" i="2"/>
  <c r="AV52" i="1" s="1"/>
  <c r="R87" i="3"/>
  <c r="R144" i="3"/>
  <c r="J88" i="4"/>
  <c r="J58" i="4" s="1"/>
  <c r="BK87" i="4"/>
  <c r="BK87" i="6"/>
  <c r="J88" i="6"/>
  <c r="J58" i="6" s="1"/>
  <c r="R154" i="7"/>
  <c r="R86" i="7" s="1"/>
  <c r="T86" i="8"/>
  <c r="F82" i="4"/>
  <c r="F52" i="5"/>
  <c r="F31" i="5"/>
  <c r="BA55" i="1" s="1"/>
  <c r="F82" i="6"/>
  <c r="E45" i="7"/>
  <c r="F82" i="8"/>
  <c r="F52" i="9"/>
  <c r="BK87" i="10"/>
  <c r="J88" i="10"/>
  <c r="J58" i="10" s="1"/>
  <c r="P166" i="10"/>
  <c r="BK87" i="12"/>
  <c r="J88" i="12"/>
  <c r="J58" i="12" s="1"/>
  <c r="J156" i="12"/>
  <c r="J65" i="12" s="1"/>
  <c r="BK155" i="12"/>
  <c r="J155" i="12" s="1"/>
  <c r="J64" i="12" s="1"/>
  <c r="BK88" i="13"/>
  <c r="J89" i="13"/>
  <c r="J58" i="13" s="1"/>
  <c r="E76" i="3"/>
  <c r="J88" i="3"/>
  <c r="J58" i="3" s="1"/>
  <c r="J82" i="4"/>
  <c r="F31" i="4"/>
  <c r="BA54" i="1" s="1"/>
  <c r="J144" i="4"/>
  <c r="J65" i="4" s="1"/>
  <c r="E76" i="5"/>
  <c r="J88" i="5"/>
  <c r="J58" i="5" s="1"/>
  <c r="J82" i="6"/>
  <c r="F30" i="6"/>
  <c r="AZ56" i="1" s="1"/>
  <c r="BK148" i="6"/>
  <c r="J148" i="6" s="1"/>
  <c r="J64" i="6" s="1"/>
  <c r="F83" i="7"/>
  <c r="J88" i="7"/>
  <c r="J58" i="7" s="1"/>
  <c r="J82" i="8"/>
  <c r="F31" i="8"/>
  <c r="BA58" i="1" s="1"/>
  <c r="J142" i="8"/>
  <c r="J65" i="8" s="1"/>
  <c r="E76" i="9"/>
  <c r="J49" i="11"/>
  <c r="J80" i="11"/>
  <c r="T87" i="11"/>
  <c r="T86" i="11" s="1"/>
  <c r="R149" i="11"/>
  <c r="R86" i="11" s="1"/>
  <c r="P87" i="12"/>
  <c r="P86" i="12" s="1"/>
  <c r="AU62" i="1" s="1"/>
  <c r="P88" i="13"/>
  <c r="P87" i="13" s="1"/>
  <c r="AU63" i="1" s="1"/>
  <c r="F31" i="9"/>
  <c r="BA59" i="1" s="1"/>
  <c r="F33" i="10"/>
  <c r="BC60" i="1" s="1"/>
  <c r="BC51" i="1" s="1"/>
  <c r="J88" i="11"/>
  <c r="J58" i="11" s="1"/>
  <c r="BK87" i="11"/>
  <c r="J30" i="11"/>
  <c r="AV61" i="1" s="1"/>
  <c r="AT61" i="1" s="1"/>
  <c r="R87" i="12"/>
  <c r="R86" i="12" s="1"/>
  <c r="R155" i="12"/>
  <c r="R88" i="13"/>
  <c r="R87" i="13" s="1"/>
  <c r="P179" i="13"/>
  <c r="J30" i="10"/>
  <c r="AV60" i="1" s="1"/>
  <c r="T87" i="10"/>
  <c r="T86" i="10" s="1"/>
  <c r="F34" i="10"/>
  <c r="BD60" i="1" s="1"/>
  <c r="BK166" i="10"/>
  <c r="J166" i="10" s="1"/>
  <c r="J64" i="10" s="1"/>
  <c r="P87" i="11"/>
  <c r="P86" i="11" s="1"/>
  <c r="AU61" i="1" s="1"/>
  <c r="J30" i="12"/>
  <c r="AV62" i="1" s="1"/>
  <c r="F30" i="12"/>
  <c r="AZ62" i="1" s="1"/>
  <c r="T87" i="12"/>
  <c r="T86" i="12" s="1"/>
  <c r="T88" i="13"/>
  <c r="BK179" i="13"/>
  <c r="J179" i="13" s="1"/>
  <c r="J65" i="13" s="1"/>
  <c r="J180" i="13"/>
  <c r="J66" i="13" s="1"/>
  <c r="T179" i="13"/>
  <c r="BK88" i="14"/>
  <c r="J183" i="14"/>
  <c r="J67" i="14" s="1"/>
  <c r="BK179" i="14"/>
  <c r="J179" i="14" s="1"/>
  <c r="J65" i="14" s="1"/>
  <c r="J88" i="17"/>
  <c r="J58" i="17" s="1"/>
  <c r="J49" i="10"/>
  <c r="J31" i="10"/>
  <c r="AW60" i="1" s="1"/>
  <c r="F51" i="11"/>
  <c r="J82" i="11"/>
  <c r="F30" i="11"/>
  <c r="AZ61" i="1" s="1"/>
  <c r="BK149" i="11"/>
  <c r="J149" i="11" s="1"/>
  <c r="J64" i="11" s="1"/>
  <c r="F83" i="12"/>
  <c r="J31" i="12"/>
  <c r="AW62" i="1" s="1"/>
  <c r="F51" i="13"/>
  <c r="J83" i="13"/>
  <c r="J31" i="13"/>
  <c r="AW63" i="1" s="1"/>
  <c r="AT63" i="1" s="1"/>
  <c r="E45" i="14"/>
  <c r="J81" i="14"/>
  <c r="T89" i="14"/>
  <c r="T88" i="14" s="1"/>
  <c r="T87" i="14" s="1"/>
  <c r="P118" i="14"/>
  <c r="R169" i="14"/>
  <c r="R88" i="14" s="1"/>
  <c r="R87" i="14" s="1"/>
  <c r="F32" i="15"/>
  <c r="BB65" i="1" s="1"/>
  <c r="F33" i="16"/>
  <c r="BC66" i="1" s="1"/>
  <c r="F34" i="16"/>
  <c r="BD66" i="1" s="1"/>
  <c r="R150" i="16"/>
  <c r="R86" i="16" s="1"/>
  <c r="F31" i="17"/>
  <c r="BA67" i="1" s="1"/>
  <c r="T120" i="17"/>
  <c r="BK141" i="17"/>
  <c r="J141" i="17" s="1"/>
  <c r="J62" i="17" s="1"/>
  <c r="J155" i="17"/>
  <c r="J66" i="17" s="1"/>
  <c r="BK151" i="17"/>
  <c r="J151" i="17" s="1"/>
  <c r="J64" i="17" s="1"/>
  <c r="P106" i="18"/>
  <c r="J31" i="18"/>
  <c r="AW68" i="1" s="1"/>
  <c r="T106" i="18"/>
  <c r="F30" i="13"/>
  <c r="AZ63" i="1" s="1"/>
  <c r="F52" i="14"/>
  <c r="F30" i="14"/>
  <c r="AZ64" i="1" s="1"/>
  <c r="P143" i="14"/>
  <c r="J30" i="14"/>
  <c r="AV64" i="1" s="1"/>
  <c r="J89" i="14"/>
  <c r="J58" i="14" s="1"/>
  <c r="R115" i="15"/>
  <c r="R87" i="15" s="1"/>
  <c r="R86" i="15" s="1"/>
  <c r="R161" i="15"/>
  <c r="BK87" i="15"/>
  <c r="BK161" i="15"/>
  <c r="J161" i="15" s="1"/>
  <c r="J64" i="15" s="1"/>
  <c r="J162" i="15"/>
  <c r="J65" i="15" s="1"/>
  <c r="J49" i="17"/>
  <c r="J80" i="17"/>
  <c r="J51" i="17"/>
  <c r="J88" i="18"/>
  <c r="J58" i="18" s="1"/>
  <c r="F30" i="18"/>
  <c r="AZ68" i="1" s="1"/>
  <c r="J30" i="18"/>
  <c r="AV68" i="1" s="1"/>
  <c r="AT68" i="1" s="1"/>
  <c r="F83" i="10"/>
  <c r="F31" i="11"/>
  <c r="BA61" i="1" s="1"/>
  <c r="E76" i="12"/>
  <c r="J81" i="13"/>
  <c r="P89" i="14"/>
  <c r="P88" i="14" s="1"/>
  <c r="P87" i="14" s="1"/>
  <c r="AU64" i="1" s="1"/>
  <c r="F31" i="14"/>
  <c r="BA64" i="1" s="1"/>
  <c r="T118" i="14"/>
  <c r="J31" i="14"/>
  <c r="AW64" i="1" s="1"/>
  <c r="F82" i="15"/>
  <c r="F30" i="15"/>
  <c r="AZ65" i="1" s="1"/>
  <c r="F34" i="15"/>
  <c r="BD65" i="1" s="1"/>
  <c r="J31" i="15"/>
  <c r="AW65" i="1" s="1"/>
  <c r="P122" i="15"/>
  <c r="J30" i="15"/>
  <c r="AV65" i="1" s="1"/>
  <c r="T161" i="15"/>
  <c r="T86" i="15" s="1"/>
  <c r="J31" i="16"/>
  <c r="AW66" i="1" s="1"/>
  <c r="AT66" i="1" s="1"/>
  <c r="F31" i="16"/>
  <c r="BA66" i="1" s="1"/>
  <c r="BK122" i="16"/>
  <c r="J122" i="16" s="1"/>
  <c r="J61" i="16" s="1"/>
  <c r="P150" i="16"/>
  <c r="BK150" i="16"/>
  <c r="J150" i="16" s="1"/>
  <c r="J64" i="16" s="1"/>
  <c r="T87" i="17"/>
  <c r="T86" i="17" s="1"/>
  <c r="P87" i="18"/>
  <c r="P86" i="18" s="1"/>
  <c r="AU68" i="1" s="1"/>
  <c r="F33" i="18"/>
  <c r="BC68" i="1" s="1"/>
  <c r="T126" i="18"/>
  <c r="T87" i="22"/>
  <c r="T86" i="22" s="1"/>
  <c r="P87" i="15"/>
  <c r="P86" i="15" s="1"/>
  <c r="AU65" i="1" s="1"/>
  <c r="P115" i="16"/>
  <c r="P87" i="16" s="1"/>
  <c r="P86" i="16" s="1"/>
  <c r="AU66" i="1" s="1"/>
  <c r="T140" i="16"/>
  <c r="T87" i="16" s="1"/>
  <c r="T86" i="16" s="1"/>
  <c r="F30" i="16"/>
  <c r="AZ66" i="1" s="1"/>
  <c r="J30" i="17"/>
  <c r="AV67" i="1" s="1"/>
  <c r="AT67" i="1" s="1"/>
  <c r="F30" i="17"/>
  <c r="AZ67" i="1" s="1"/>
  <c r="F33" i="17"/>
  <c r="BC67" i="1" s="1"/>
  <c r="BK113" i="17"/>
  <c r="J113" i="17" s="1"/>
  <c r="J60" i="17" s="1"/>
  <c r="R88" i="18"/>
  <c r="R87" i="18" s="1"/>
  <c r="R86" i="18" s="1"/>
  <c r="BK88" i="19"/>
  <c r="BK151" i="19"/>
  <c r="J151" i="19" s="1"/>
  <c r="J65" i="19" s="1"/>
  <c r="R87" i="22"/>
  <c r="J30" i="23"/>
  <c r="AV73" i="1" s="1"/>
  <c r="AT73" i="1" s="1"/>
  <c r="F30" i="23"/>
  <c r="AZ73" i="1" s="1"/>
  <c r="J154" i="23"/>
  <c r="J65" i="23" s="1"/>
  <c r="BK153" i="23"/>
  <c r="J153" i="23" s="1"/>
  <c r="J64" i="23" s="1"/>
  <c r="BK87" i="31"/>
  <c r="J88" i="31"/>
  <c r="J58" i="31" s="1"/>
  <c r="E76" i="16"/>
  <c r="BK87" i="16"/>
  <c r="F31" i="18"/>
  <c r="BA68" i="1" s="1"/>
  <c r="F30" i="19"/>
  <c r="AZ69" i="1" s="1"/>
  <c r="T89" i="19"/>
  <c r="F34" i="19"/>
  <c r="BD69" i="1" s="1"/>
  <c r="J30" i="19"/>
  <c r="AV69" i="1" s="1"/>
  <c r="BK79" i="21"/>
  <c r="J80" i="21"/>
  <c r="J58" i="21" s="1"/>
  <c r="F82" i="22"/>
  <c r="F30" i="22"/>
  <c r="AZ72" i="1" s="1"/>
  <c r="F34" i="22"/>
  <c r="BD72" i="1" s="1"/>
  <c r="BK146" i="22"/>
  <c r="J146" i="22" s="1"/>
  <c r="J64" i="22" s="1"/>
  <c r="J147" i="22"/>
  <c r="J65" i="22" s="1"/>
  <c r="R87" i="25"/>
  <c r="R86" i="25" s="1"/>
  <c r="P86" i="26"/>
  <c r="AU76" i="1" s="1"/>
  <c r="F82" i="17"/>
  <c r="P120" i="17"/>
  <c r="P87" i="17" s="1"/>
  <c r="P86" i="17" s="1"/>
  <c r="AU67" i="1" s="1"/>
  <c r="F32" i="18"/>
  <c r="BB68" i="1" s="1"/>
  <c r="BK155" i="18"/>
  <c r="J155" i="18" s="1"/>
  <c r="J64" i="18" s="1"/>
  <c r="J156" i="18"/>
  <c r="J65" i="18" s="1"/>
  <c r="J31" i="19"/>
  <c r="AW69" i="1" s="1"/>
  <c r="F31" i="19"/>
  <c r="BA69" i="1" s="1"/>
  <c r="T126" i="19"/>
  <c r="R88" i="19"/>
  <c r="R151" i="19"/>
  <c r="J49" i="20"/>
  <c r="J72" i="20"/>
  <c r="J51" i="20"/>
  <c r="P87" i="22"/>
  <c r="P86" i="22" s="1"/>
  <c r="AU72" i="1" s="1"/>
  <c r="J31" i="22"/>
  <c r="AW72" i="1" s="1"/>
  <c r="AT72" i="1" s="1"/>
  <c r="R146" i="22"/>
  <c r="F52" i="23"/>
  <c r="P88" i="23"/>
  <c r="P87" i="23" s="1"/>
  <c r="P86" i="23" s="1"/>
  <c r="AU73" i="1" s="1"/>
  <c r="F32" i="23"/>
  <c r="BB73" i="1" s="1"/>
  <c r="P106" i="23"/>
  <c r="T86" i="29"/>
  <c r="F82" i="18"/>
  <c r="T88" i="18"/>
  <c r="BK106" i="18"/>
  <c r="J106" i="18" s="1"/>
  <c r="J60" i="18" s="1"/>
  <c r="E45" i="19"/>
  <c r="F52" i="19"/>
  <c r="P89" i="19"/>
  <c r="P114" i="19"/>
  <c r="J79" i="20"/>
  <c r="J57" i="20" s="1"/>
  <c r="BK78" i="20"/>
  <c r="J78" i="20" s="1"/>
  <c r="J30" i="20"/>
  <c r="AV70" i="1" s="1"/>
  <c r="AT70" i="1" s="1"/>
  <c r="F30" i="20"/>
  <c r="AZ70" i="1" s="1"/>
  <c r="J80" i="20"/>
  <c r="J58" i="20" s="1"/>
  <c r="E45" i="21"/>
  <c r="J30" i="21"/>
  <c r="AV71" i="1" s="1"/>
  <c r="AT71" i="1" s="1"/>
  <c r="F30" i="21"/>
  <c r="AZ71" i="1" s="1"/>
  <c r="F32" i="22"/>
  <c r="BB72" i="1" s="1"/>
  <c r="BK106" i="22"/>
  <c r="F33" i="23"/>
  <c r="BC73" i="1" s="1"/>
  <c r="R87" i="23"/>
  <c r="R86" i="23" s="1"/>
  <c r="F75" i="21"/>
  <c r="J82" i="22"/>
  <c r="F31" i="22"/>
  <c r="BA72" i="1" s="1"/>
  <c r="E76" i="23"/>
  <c r="P153" i="23"/>
  <c r="F33" i="24"/>
  <c r="BC74" i="1" s="1"/>
  <c r="J147" i="24"/>
  <c r="J65" i="24" s="1"/>
  <c r="T86" i="25"/>
  <c r="F33" i="25"/>
  <c r="BC75" i="1" s="1"/>
  <c r="E76" i="26"/>
  <c r="E45" i="26"/>
  <c r="F31" i="26"/>
  <c r="BA76" i="1" s="1"/>
  <c r="F32" i="27"/>
  <c r="BB77" i="1" s="1"/>
  <c r="E68" i="20"/>
  <c r="F74" i="20"/>
  <c r="T88" i="23"/>
  <c r="T106" i="23"/>
  <c r="R124" i="23"/>
  <c r="T143" i="23"/>
  <c r="T153" i="23"/>
  <c r="J30" i="24"/>
  <c r="AV74" i="1" s="1"/>
  <c r="AT74" i="1" s="1"/>
  <c r="F30" i="24"/>
  <c r="AZ74" i="1" s="1"/>
  <c r="R113" i="24"/>
  <c r="R87" i="24" s="1"/>
  <c r="R86" i="24" s="1"/>
  <c r="F30" i="25"/>
  <c r="AZ75" i="1" s="1"/>
  <c r="BK87" i="26"/>
  <c r="J88" i="26"/>
  <c r="J58" i="26" s="1"/>
  <c r="P154" i="27"/>
  <c r="BK88" i="23"/>
  <c r="BK106" i="23"/>
  <c r="J106" i="23" s="1"/>
  <c r="J60" i="23" s="1"/>
  <c r="BK143" i="23"/>
  <c r="J143" i="23" s="1"/>
  <c r="J62" i="23" s="1"/>
  <c r="J31" i="24"/>
  <c r="AW74" i="1" s="1"/>
  <c r="T106" i="24"/>
  <c r="T87" i="24" s="1"/>
  <c r="T86" i="24" s="1"/>
  <c r="P136" i="24"/>
  <c r="P87" i="24" s="1"/>
  <c r="P86" i="24" s="1"/>
  <c r="AU74" i="1" s="1"/>
  <c r="R146" i="24"/>
  <c r="F31" i="24"/>
  <c r="BA74" i="1" s="1"/>
  <c r="BK87" i="24"/>
  <c r="J88" i="24"/>
  <c r="J58" i="24" s="1"/>
  <c r="J31" i="25"/>
  <c r="AW75" i="1" s="1"/>
  <c r="AT75" i="1" s="1"/>
  <c r="P126" i="25"/>
  <c r="J30" i="26"/>
  <c r="AV76" i="1" s="1"/>
  <c r="AT76" i="1" s="1"/>
  <c r="F30" i="26"/>
  <c r="AZ76" i="1" s="1"/>
  <c r="T88" i="26"/>
  <c r="T87" i="26" s="1"/>
  <c r="T86" i="26" s="1"/>
  <c r="F34" i="26"/>
  <c r="BD76" i="1" s="1"/>
  <c r="T87" i="27"/>
  <c r="T86" i="27" s="1"/>
  <c r="F31" i="29"/>
  <c r="BA79" i="1" s="1"/>
  <c r="J82" i="25"/>
  <c r="BK157" i="25"/>
  <c r="J157" i="25" s="1"/>
  <c r="J64" i="25" s="1"/>
  <c r="R88" i="26"/>
  <c r="R87" i="26" s="1"/>
  <c r="R86" i="26" s="1"/>
  <c r="F32" i="26"/>
  <c r="BB76" i="1" s="1"/>
  <c r="BK113" i="26"/>
  <c r="J113" i="26" s="1"/>
  <c r="J61" i="26" s="1"/>
  <c r="BK142" i="26"/>
  <c r="J142" i="26" s="1"/>
  <c r="J64" i="26" s="1"/>
  <c r="BK113" i="27"/>
  <c r="J113" i="27" s="1"/>
  <c r="J60" i="27" s="1"/>
  <c r="T120" i="27"/>
  <c r="J155" i="27"/>
  <c r="J65" i="27" s="1"/>
  <c r="BK154" i="27"/>
  <c r="J154" i="27" s="1"/>
  <c r="J64" i="27" s="1"/>
  <c r="P106" i="28"/>
  <c r="P87" i="28" s="1"/>
  <c r="P86" i="28" s="1"/>
  <c r="AU78" i="1" s="1"/>
  <c r="J31" i="28"/>
  <c r="AW78" i="1" s="1"/>
  <c r="F83" i="29"/>
  <c r="F52" i="29"/>
  <c r="J88" i="29"/>
  <c r="J58" i="29" s="1"/>
  <c r="F34" i="29"/>
  <c r="BD79" i="1" s="1"/>
  <c r="BK88" i="25"/>
  <c r="F34" i="25"/>
  <c r="BD75" i="1" s="1"/>
  <c r="BK147" i="25"/>
  <c r="J147" i="25" s="1"/>
  <c r="J62" i="25" s="1"/>
  <c r="F33" i="26"/>
  <c r="BC76" i="1" s="1"/>
  <c r="F30" i="27"/>
  <c r="AZ77" i="1" s="1"/>
  <c r="F34" i="27"/>
  <c r="BD77" i="1" s="1"/>
  <c r="J88" i="28"/>
  <c r="J58" i="28" s="1"/>
  <c r="BK87" i="28"/>
  <c r="J30" i="28"/>
  <c r="AV78" i="1" s="1"/>
  <c r="AT78" i="1" s="1"/>
  <c r="F30" i="28"/>
  <c r="AZ78" i="1" s="1"/>
  <c r="J146" i="28"/>
  <c r="J66" i="28" s="1"/>
  <c r="BK142" i="28"/>
  <c r="J142" i="28" s="1"/>
  <c r="J64" i="28" s="1"/>
  <c r="F31" i="25"/>
  <c r="BA75" i="1" s="1"/>
  <c r="P115" i="25"/>
  <c r="P87" i="25" s="1"/>
  <c r="P86" i="25" s="1"/>
  <c r="AU75" i="1" s="1"/>
  <c r="J80" i="26"/>
  <c r="R113" i="26"/>
  <c r="R142" i="26"/>
  <c r="BK88" i="27"/>
  <c r="J31" i="27"/>
  <c r="AW77" i="1" s="1"/>
  <c r="P120" i="27"/>
  <c r="P87" i="27" s="1"/>
  <c r="P86" i="27" s="1"/>
  <c r="AU77" i="1" s="1"/>
  <c r="J30" i="27"/>
  <c r="AV77" i="1" s="1"/>
  <c r="F33" i="28"/>
  <c r="BC78" i="1" s="1"/>
  <c r="P113" i="28"/>
  <c r="R132" i="28"/>
  <c r="R87" i="28" s="1"/>
  <c r="R86" i="28" s="1"/>
  <c r="P163" i="29"/>
  <c r="P87" i="29" s="1"/>
  <c r="P86" i="29" s="1"/>
  <c r="AU79" i="1" s="1"/>
  <c r="F31" i="27"/>
  <c r="BA77" i="1" s="1"/>
  <c r="J51" i="28"/>
  <c r="F31" i="28"/>
  <c r="BA78" i="1" s="1"/>
  <c r="E45" i="29"/>
  <c r="J51" i="29"/>
  <c r="J80" i="29"/>
  <c r="F33" i="29"/>
  <c r="BC79" i="1" s="1"/>
  <c r="J49" i="30"/>
  <c r="J80" i="30"/>
  <c r="J51" i="30"/>
  <c r="R113" i="27"/>
  <c r="R87" i="27" s="1"/>
  <c r="R86" i="27" s="1"/>
  <c r="J30" i="29"/>
  <c r="AV79" i="1" s="1"/>
  <c r="R88" i="29"/>
  <c r="R87" i="29" s="1"/>
  <c r="R86" i="29" s="1"/>
  <c r="R115" i="29"/>
  <c r="BK142" i="29"/>
  <c r="J142" i="29" s="1"/>
  <c r="J61" i="29" s="1"/>
  <c r="F82" i="28"/>
  <c r="J31" i="29"/>
  <c r="AW79" i="1" s="1"/>
  <c r="F30" i="29"/>
  <c r="AZ79" i="1" s="1"/>
  <c r="F51" i="30"/>
  <c r="F82" i="30"/>
  <c r="J88" i="30"/>
  <c r="J58" i="30" s="1"/>
  <c r="BK87" i="30"/>
  <c r="F30" i="30"/>
  <c r="AZ80" i="1" s="1"/>
  <c r="J30" i="30"/>
  <c r="AV80" i="1" s="1"/>
  <c r="F34" i="30"/>
  <c r="BD80" i="1" s="1"/>
  <c r="J31" i="30"/>
  <c r="AW80" i="1" s="1"/>
  <c r="F31" i="30"/>
  <c r="BA80" i="1" s="1"/>
  <c r="P115" i="30"/>
  <c r="P87" i="30" s="1"/>
  <c r="P86" i="30" s="1"/>
  <c r="AU80" i="1" s="1"/>
  <c r="P87" i="31"/>
  <c r="P86" i="31" s="1"/>
  <c r="AU81" i="1" s="1"/>
  <c r="BK153" i="31"/>
  <c r="J153" i="31" s="1"/>
  <c r="J64" i="31" s="1"/>
  <c r="J154" i="31"/>
  <c r="J65" i="31" s="1"/>
  <c r="BK87" i="32"/>
  <c r="J88" i="32"/>
  <c r="J58" i="32" s="1"/>
  <c r="J30" i="32"/>
  <c r="AV82" i="1" s="1"/>
  <c r="AT82" i="1" s="1"/>
  <c r="J154" i="32"/>
  <c r="J65" i="32" s="1"/>
  <c r="BK153" i="32"/>
  <c r="J153" i="32" s="1"/>
  <c r="J64" i="32" s="1"/>
  <c r="R88" i="30"/>
  <c r="F32" i="30"/>
  <c r="BB80" i="1" s="1"/>
  <c r="R115" i="30"/>
  <c r="T166" i="30"/>
  <c r="R87" i="31"/>
  <c r="P87" i="32"/>
  <c r="P86" i="32" s="1"/>
  <c r="AU82" i="1" s="1"/>
  <c r="T88" i="30"/>
  <c r="T87" i="30" s="1"/>
  <c r="F33" i="30"/>
  <c r="BC80" i="1" s="1"/>
  <c r="T115" i="30"/>
  <c r="BK166" i="30"/>
  <c r="J166" i="30" s="1"/>
  <c r="J64" i="30" s="1"/>
  <c r="J167" i="30"/>
  <c r="J65" i="30" s="1"/>
  <c r="T87" i="31"/>
  <c r="T86" i="31" s="1"/>
  <c r="R153" i="31"/>
  <c r="R87" i="32"/>
  <c r="R86" i="32" s="1"/>
  <c r="R153" i="32"/>
  <c r="J80" i="31"/>
  <c r="F31" i="31"/>
  <c r="BA81" i="1" s="1"/>
  <c r="J49" i="32"/>
  <c r="E76" i="32"/>
  <c r="F82" i="32"/>
  <c r="J31" i="32"/>
  <c r="AW82" i="1" s="1"/>
  <c r="E76" i="31"/>
  <c r="F82" i="31"/>
  <c r="J82" i="32"/>
  <c r="F30" i="32"/>
  <c r="AZ82" i="1" s="1"/>
  <c r="J82" i="31"/>
  <c r="F30" i="31"/>
  <c r="AZ81" i="1" s="1"/>
  <c r="F83" i="32"/>
  <c r="W29" i="1" l="1"/>
  <c r="AY51" i="1"/>
  <c r="AX51" i="1"/>
  <c r="W28" i="1"/>
  <c r="J106" i="22"/>
  <c r="J60" i="22" s="1"/>
  <c r="BK87" i="22"/>
  <c r="J56" i="20"/>
  <c r="J27" i="20"/>
  <c r="BK78" i="21"/>
  <c r="J78" i="21" s="1"/>
  <c r="J79" i="21"/>
  <c r="J57" i="21" s="1"/>
  <c r="R86" i="22"/>
  <c r="AT65" i="1"/>
  <c r="BK86" i="15"/>
  <c r="J86" i="15" s="1"/>
  <c r="J87" i="15"/>
  <c r="J57" i="15" s="1"/>
  <c r="AT64" i="1"/>
  <c r="BK86" i="4"/>
  <c r="J86" i="4" s="1"/>
  <c r="J87" i="4"/>
  <c r="J57" i="4" s="1"/>
  <c r="AT52" i="1"/>
  <c r="AZ51" i="1"/>
  <c r="J87" i="28"/>
  <c r="J57" i="28" s="1"/>
  <c r="BK86" i="28"/>
  <c r="J86" i="28" s="1"/>
  <c r="R86" i="31"/>
  <c r="R87" i="30"/>
  <c r="R86" i="30" s="1"/>
  <c r="BK86" i="30"/>
  <c r="J86" i="30" s="1"/>
  <c r="J87" i="30"/>
  <c r="J57" i="30" s="1"/>
  <c r="BK87" i="29"/>
  <c r="AT69" i="1"/>
  <c r="BK86" i="31"/>
  <c r="J86" i="31" s="1"/>
  <c r="J87" i="31"/>
  <c r="J57" i="31" s="1"/>
  <c r="BK87" i="18"/>
  <c r="BD51" i="1"/>
  <c r="W30" i="1" s="1"/>
  <c r="P86" i="10"/>
  <c r="AU60" i="1" s="1"/>
  <c r="T86" i="6"/>
  <c r="BA51" i="1"/>
  <c r="BK86" i="7"/>
  <c r="J86" i="7" s="1"/>
  <c r="BK86" i="3"/>
  <c r="J86" i="3" s="1"/>
  <c r="J87" i="3"/>
  <c r="J57" i="3" s="1"/>
  <c r="T86" i="7"/>
  <c r="J88" i="27"/>
  <c r="J58" i="27" s="1"/>
  <c r="BK87" i="27"/>
  <c r="J88" i="23"/>
  <c r="J58" i="23" s="1"/>
  <c r="BK87" i="23"/>
  <c r="BK86" i="26"/>
  <c r="J86" i="26" s="1"/>
  <c r="J87" i="26"/>
  <c r="J57" i="26" s="1"/>
  <c r="J87" i="16"/>
  <c r="J57" i="16" s="1"/>
  <c r="BK86" i="16"/>
  <c r="J86" i="16" s="1"/>
  <c r="BK87" i="19"/>
  <c r="J87" i="19" s="1"/>
  <c r="J88" i="19"/>
  <c r="J57" i="19" s="1"/>
  <c r="BK87" i="17"/>
  <c r="AT62" i="1"/>
  <c r="J87" i="11"/>
  <c r="J57" i="11" s="1"/>
  <c r="BK86" i="11"/>
  <c r="J86" i="11" s="1"/>
  <c r="BK86" i="8"/>
  <c r="J86" i="8" s="1"/>
  <c r="J87" i="8"/>
  <c r="J57" i="8" s="1"/>
  <c r="BK86" i="5"/>
  <c r="J86" i="5" s="1"/>
  <c r="J87" i="5"/>
  <c r="J57" i="5" s="1"/>
  <c r="AT53" i="1"/>
  <c r="J87" i="32"/>
  <c r="J57" i="32" s="1"/>
  <c r="BK86" i="32"/>
  <c r="J86" i="32" s="1"/>
  <c r="BK86" i="24"/>
  <c r="J86" i="24" s="1"/>
  <c r="J87" i="24"/>
  <c r="J57" i="24" s="1"/>
  <c r="T86" i="30"/>
  <c r="AT80" i="1"/>
  <c r="AT79" i="1"/>
  <c r="AT77" i="1"/>
  <c r="J88" i="25"/>
  <c r="J58" i="25" s="1"/>
  <c r="BK87" i="25"/>
  <c r="T87" i="23"/>
  <c r="T86" i="23" s="1"/>
  <c r="P88" i="19"/>
  <c r="P87" i="19" s="1"/>
  <c r="AU69" i="1" s="1"/>
  <c r="AU51" i="1" s="1"/>
  <c r="T87" i="18"/>
  <c r="T86" i="18" s="1"/>
  <c r="R87" i="19"/>
  <c r="T88" i="19"/>
  <c r="T87" i="19" s="1"/>
  <c r="BK87" i="14"/>
  <c r="J87" i="14" s="1"/>
  <c r="J88" i="14"/>
  <c r="J57" i="14" s="1"/>
  <c r="T87" i="13"/>
  <c r="AT60" i="1"/>
  <c r="J88" i="13"/>
  <c r="J57" i="13" s="1"/>
  <c r="BK87" i="13"/>
  <c r="J87" i="13" s="1"/>
  <c r="J87" i="12"/>
  <c r="J57" i="12" s="1"/>
  <c r="BK86" i="12"/>
  <c r="J86" i="12" s="1"/>
  <c r="J87" i="10"/>
  <c r="J57" i="10" s="1"/>
  <c r="BK86" i="10"/>
  <c r="J86" i="10" s="1"/>
  <c r="J87" i="6"/>
  <c r="J57" i="6" s="1"/>
  <c r="BK86" i="6"/>
  <c r="J86" i="6" s="1"/>
  <c r="R86" i="3"/>
  <c r="J87" i="9"/>
  <c r="J57" i="9" s="1"/>
  <c r="BK86" i="9"/>
  <c r="J86" i="9" s="1"/>
  <c r="BK86" i="2"/>
  <c r="J86" i="2" s="1"/>
  <c r="J87" i="2"/>
  <c r="J57" i="2" s="1"/>
  <c r="J87" i="17" l="1"/>
  <c r="J57" i="17" s="1"/>
  <c r="BK86" i="17"/>
  <c r="J86" i="17" s="1"/>
  <c r="J56" i="28"/>
  <c r="J27" i="28"/>
  <c r="J56" i="21"/>
  <c r="J27" i="21"/>
  <c r="J56" i="2"/>
  <c r="J27" i="2"/>
  <c r="J56" i="6"/>
  <c r="J27" i="6"/>
  <c r="J56" i="12"/>
  <c r="J27" i="12"/>
  <c r="J56" i="24"/>
  <c r="J27" i="24"/>
  <c r="J27" i="11"/>
  <c r="J56" i="11"/>
  <c r="BK86" i="27"/>
  <c r="J86" i="27" s="1"/>
  <c r="J87" i="27"/>
  <c r="J57" i="27" s="1"/>
  <c r="J56" i="3"/>
  <c r="J27" i="3"/>
  <c r="J56" i="31"/>
  <c r="J27" i="31"/>
  <c r="J56" i="30"/>
  <c r="J27" i="30"/>
  <c r="J56" i="4"/>
  <c r="J27" i="4"/>
  <c r="AG70" i="1"/>
  <c r="AN70" i="1" s="1"/>
  <c r="J36" i="20"/>
  <c r="J56" i="32"/>
  <c r="J27" i="32"/>
  <c r="J56" i="26"/>
  <c r="J27" i="26"/>
  <c r="J56" i="7"/>
  <c r="J27" i="7"/>
  <c r="J27" i="9"/>
  <c r="J56" i="9"/>
  <c r="J87" i="25"/>
  <c r="J57" i="25" s="1"/>
  <c r="BK86" i="25"/>
  <c r="J86" i="25" s="1"/>
  <c r="J56" i="5"/>
  <c r="J27" i="5"/>
  <c r="J56" i="19"/>
  <c r="J27" i="19"/>
  <c r="W26" i="1"/>
  <c r="AV51" i="1"/>
  <c r="J27" i="10"/>
  <c r="J56" i="10"/>
  <c r="J56" i="13"/>
  <c r="J27" i="13"/>
  <c r="J27" i="16"/>
  <c r="J56" i="16"/>
  <c r="J87" i="23"/>
  <c r="J57" i="23" s="1"/>
  <c r="BK86" i="23"/>
  <c r="J86" i="23" s="1"/>
  <c r="AW51" i="1"/>
  <c r="AK27" i="1" s="1"/>
  <c r="W27" i="1"/>
  <c r="BK86" i="18"/>
  <c r="J86" i="18" s="1"/>
  <c r="J87" i="18"/>
  <c r="J57" i="18" s="1"/>
  <c r="BK86" i="29"/>
  <c r="J86" i="29" s="1"/>
  <c r="J87" i="29"/>
  <c r="J57" i="29" s="1"/>
  <c r="BK86" i="22"/>
  <c r="J86" i="22" s="1"/>
  <c r="J87" i="22"/>
  <c r="J57" i="22" s="1"/>
  <c r="J56" i="14"/>
  <c r="J27" i="14"/>
  <c r="J56" i="8"/>
  <c r="J27" i="8"/>
  <c r="J56" i="15"/>
  <c r="J27" i="15"/>
  <c r="J27" i="29" l="1"/>
  <c r="J56" i="29"/>
  <c r="AG66" i="1"/>
  <c r="AN66" i="1" s="1"/>
  <c r="J36" i="16"/>
  <c r="AG60" i="1"/>
  <c r="AN60" i="1" s="1"/>
  <c r="J36" i="10"/>
  <c r="J56" i="27"/>
  <c r="J27" i="27"/>
  <c r="AG58" i="1"/>
  <c r="AN58" i="1" s="1"/>
  <c r="J36" i="8"/>
  <c r="J56" i="23"/>
  <c r="J27" i="23"/>
  <c r="J36" i="13"/>
  <c r="AG63" i="1"/>
  <c r="AN63" i="1" s="1"/>
  <c r="AK26" i="1"/>
  <c r="AT51" i="1"/>
  <c r="AG55" i="1"/>
  <c r="AN55" i="1" s="1"/>
  <c r="J36" i="5"/>
  <c r="AG76" i="1"/>
  <c r="AN76" i="1" s="1"/>
  <c r="J36" i="26"/>
  <c r="AG80" i="1"/>
  <c r="AN80" i="1" s="1"/>
  <c r="J36" i="30"/>
  <c r="AG53" i="1"/>
  <c r="AN53" i="1" s="1"/>
  <c r="J36" i="3"/>
  <c r="AG62" i="1"/>
  <c r="AN62" i="1" s="1"/>
  <c r="J36" i="12"/>
  <c r="J36" i="2"/>
  <c r="AG52" i="1"/>
  <c r="J36" i="28"/>
  <c r="AG78" i="1"/>
  <c r="AN78" i="1" s="1"/>
  <c r="J56" i="22"/>
  <c r="J27" i="22"/>
  <c r="J56" i="18"/>
  <c r="J27" i="18"/>
  <c r="AG59" i="1"/>
  <c r="AN59" i="1" s="1"/>
  <c r="J36" i="9"/>
  <c r="J36" i="11"/>
  <c r="AG61" i="1"/>
  <c r="AN61" i="1" s="1"/>
  <c r="J36" i="15"/>
  <c r="AG65" i="1"/>
  <c r="AN65" i="1" s="1"/>
  <c r="J36" i="14"/>
  <c r="AG64" i="1"/>
  <c r="AN64" i="1" s="1"/>
  <c r="J36" i="19"/>
  <c r="AG69" i="1"/>
  <c r="AN69" i="1" s="1"/>
  <c r="J56" i="25"/>
  <c r="J27" i="25"/>
  <c r="AG57" i="1"/>
  <c r="AN57" i="1" s="1"/>
  <c r="J36" i="7"/>
  <c r="AG82" i="1"/>
  <c r="AN82" i="1" s="1"/>
  <c r="J36" i="32"/>
  <c r="AG54" i="1"/>
  <c r="AN54" i="1" s="1"/>
  <c r="J36" i="4"/>
  <c r="AG81" i="1"/>
  <c r="AN81" i="1" s="1"/>
  <c r="J36" i="31"/>
  <c r="AG74" i="1"/>
  <c r="AN74" i="1" s="1"/>
  <c r="J36" i="24"/>
  <c r="AG56" i="1"/>
  <c r="AN56" i="1" s="1"/>
  <c r="J36" i="6"/>
  <c r="AG71" i="1"/>
  <c r="AN71" i="1" s="1"/>
  <c r="J36" i="21"/>
  <c r="J56" i="17"/>
  <c r="J27" i="17"/>
  <c r="J36" i="29" l="1"/>
  <c r="AG79" i="1"/>
  <c r="AN79" i="1" s="1"/>
  <c r="J36" i="22"/>
  <c r="AG72" i="1"/>
  <c r="AN72" i="1" s="1"/>
  <c r="AN52" i="1"/>
  <c r="AG73" i="1"/>
  <c r="AN73" i="1" s="1"/>
  <c r="J36" i="23"/>
  <c r="J36" i="27"/>
  <c r="AG77" i="1"/>
  <c r="AN77" i="1" s="1"/>
  <c r="AG67" i="1"/>
  <c r="AN67" i="1" s="1"/>
  <c r="J36" i="17"/>
  <c r="AG75" i="1"/>
  <c r="AN75" i="1" s="1"/>
  <c r="J36" i="25"/>
  <c r="AG68" i="1"/>
  <c r="AN68" i="1" s="1"/>
  <c r="J36" i="18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<sst xmlns="http://schemas.openxmlformats.org/spreadsheetml/2006/main" count="23466" uniqueCount="1653">
  <si>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</si>
  <si>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</si>
  <si>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</si>
  <si>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</si>
  <si>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</si>
  <si>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</si>
  <si>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</si>
  <si>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{53afcb82-ba27-4f96-b5ce-f2daf8a81d96}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</si>
  <si>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</si>
  <si>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</si>
  <si>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</si>
  <si>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</si>
  <si>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</si>
  <si>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</si>
  <si>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</si>
  <si>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</si>
  <si>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16-AD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</si>
  <si>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</si>
  <si>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</si>
  <si>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31ks podzemních kontejnerů na území MČ Praha 8 - II. etapa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</si>
  <si>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</si>
  <si>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</si>
  <si>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</si>
  <si>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</si>
  <si>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</si>
  <si>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</si>
  <si>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</si>
  <si>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</si>
  <si>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25. 8. 2016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</si>
  <si>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</si>
  <si>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</si>
  <si>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</si>
  <si>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</si>
  <si>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</si>
  <si>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</si>
  <si>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</si>
  <si>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</si>
  <si>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</si>
  <si>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</si>
  <si>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</si>
  <si>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</si>
  <si>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</si>
  <si>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</si>
  <si>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</si>
  <si>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</si>
  <si>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</si>
  <si>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</si>
  <si>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</si>
  <si>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</si>
  <si>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</si>
  <si>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</si>
  <si>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</si>
  <si>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</si>
  <si>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</si>
  <si>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</si>
  <si>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</si>
  <si>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</si>
  <si>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</si>
  <si>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</si>
  <si>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</si>
  <si>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</si>
  <si>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</si>
  <si>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</si>
  <si>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</si>
  <si>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</si>
  <si>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</si>
  <si>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</si>
  <si>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</si>
  <si>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</si>
  <si>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</si>
  <si>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</si>
  <si>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</si>
  <si>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</si>
  <si>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</si>
  <si>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</si>
  <si>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</si>
  <si>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</si>
  <si>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</si>
  <si>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</si>
  <si>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Objekt 01</t>
  </si>
  <si>
    <t>STA</t>
  </si>
  <si>
    <t>{8e8d8c3e-207e-4aa3-a6b0-5785affe9afd}</t>
  </si>
  <si>
    <t>2</t>
  </si>
  <si>
    <t>SO02</t>
  </si>
  <si>
    <t>Objekt 02</t>
  </si>
  <si>
    <t>{46422175-783b-4f9b-9357-6b4e1d2f0b2c}</t>
  </si>
  <si>
    <t>SO03</t>
  </si>
  <si>
    <t>Objekt 03</t>
  </si>
  <si>
    <t>{ea6252ca-06ec-4218-9264-1649b24d4fe0}</t>
  </si>
  <si>
    <t>SO04</t>
  </si>
  <si>
    <t>Objekt 04</t>
  </si>
  <si>
    <t>{ea8948fc-58c8-4a4b-8cc8-230881b6e18b}</t>
  </si>
  <si>
    <t>SO05</t>
  </si>
  <si>
    <t>Objekt 05</t>
  </si>
  <si>
    <t>{f7a97147-b60b-4e79-a09d-1748b1bb7c2b}</t>
  </si>
  <si>
    <t>SO06</t>
  </si>
  <si>
    <t>Objekt 06</t>
  </si>
  <si>
    <t>{aade8cc7-2090-4f87-981f-b4bbe2a8e736}</t>
  </si>
  <si>
    <t>SO07</t>
  </si>
  <si>
    <t>Objekt 07</t>
  </si>
  <si>
    <t>{d24a0d8a-e54d-4fc7-88fd-0de6f116272b}</t>
  </si>
  <si>
    <t>SO08</t>
  </si>
  <si>
    <t>Objekt 08</t>
  </si>
  <si>
    <t>{c5c05135-fc5a-4ab8-b5dc-c3867d8616bd}</t>
  </si>
  <si>
    <t>SO09</t>
  </si>
  <si>
    <t>Objekt 09</t>
  </si>
  <si>
    <t>{10be719a-c3ed-4731-a589-0417a6ce1a5f}</t>
  </si>
  <si>
    <t>SO10</t>
  </si>
  <si>
    <t>Objekt 10</t>
  </si>
  <si>
    <t>{6a1f6d43-510a-49d4-a82b-31849548fe6a}</t>
  </si>
  <si>
    <t>SO11</t>
  </si>
  <si>
    <t>Objekt 11</t>
  </si>
  <si>
    <t>{ff48e1a7-796b-4ae1-9e9b-d86b6c89d69d}</t>
  </si>
  <si>
    <t>SO12</t>
  </si>
  <si>
    <t>Objekt 12</t>
  </si>
  <si>
    <t>{76259e41-f7bc-4cc8-92f8-590aef5f9741}</t>
  </si>
  <si>
    <t>SO13</t>
  </si>
  <si>
    <t>Objekt 13</t>
  </si>
  <si>
    <t>{60675cc3-7644-4785-96dc-c00f408cdc8f}</t>
  </si>
  <si>
    <t>SO14</t>
  </si>
  <si>
    <t>Objekt 14</t>
  </si>
  <si>
    <t>{4f726da0-e054-4968-9533-680a0f88542c}</t>
  </si>
  <si>
    <t>SO15</t>
  </si>
  <si>
    <t>Objekt 15</t>
  </si>
  <si>
    <t>{1841e68c-de71-4fc5-b503-6c24d3b30058}</t>
  </si>
  <si>
    <t>SO16</t>
  </si>
  <si>
    <t>Objekt 16</t>
  </si>
  <si>
    <t>{422073d1-9eb8-40e2-a18c-f9bca6cda682}</t>
  </si>
  <si>
    <t>SO17</t>
  </si>
  <si>
    <t>Objekt 17</t>
  </si>
  <si>
    <t>{765286b1-d185-4a17-b58a-52c438d33fcb}</t>
  </si>
  <si>
    <t>SO18</t>
  </si>
  <si>
    <t>Objekt 18</t>
  </si>
  <si>
    <t>{d107172c-7d94-440d-99bb-a03a3cdb91c0}</t>
  </si>
  <si>
    <t>SO19</t>
  </si>
  <si>
    <t>Objekt 19 - není řešen</t>
  </si>
  <si>
    <t>{29742aba-11ac-4399-8e0b-d393e5092f7f}</t>
  </si>
  <si>
    <t>SO20</t>
  </si>
  <si>
    <t>Objekt 20 - není řešen</t>
  </si>
  <si>
    <t>{1e600424-de61-44fe-895b-dce430afca64}</t>
  </si>
  <si>
    <t>SO21</t>
  </si>
  <si>
    <t>Objekt 21</t>
  </si>
  <si>
    <t>{c2b15d95-28ea-4010-9e7c-0df2d46564fc}</t>
  </si>
  <si>
    <t>SO22</t>
  </si>
  <si>
    <t>Objekt 22</t>
  </si>
  <si>
    <t>{6e421fce-3a44-4335-8189-349d2947dace}</t>
  </si>
  <si>
    <t>SO23</t>
  </si>
  <si>
    <t>Objekt 23</t>
  </si>
  <si>
    <t>{371fbbde-5960-4ed2-84a8-8fb7ddd32382}</t>
  </si>
  <si>
    <t>SO24</t>
  </si>
  <si>
    <t>Objekt 24</t>
  </si>
  <si>
    <t>{e54037bc-4142-479b-b7a2-3665ea984c6f}</t>
  </si>
  <si>
    <t>SO25</t>
  </si>
  <si>
    <t>Objekt 25</t>
  </si>
  <si>
    <t>{572815c3-ec80-41c0-b17c-bc9e77416e6a}</t>
  </si>
  <si>
    <t>SO26</t>
  </si>
  <si>
    <t>Objekt 26</t>
  </si>
  <si>
    <t>{77b1b1c1-5629-4678-bc74-614ae5566e8b}</t>
  </si>
  <si>
    <t>SO27</t>
  </si>
  <si>
    <t>Objekt 27</t>
  </si>
  <si>
    <t>{b9dec2ce-a21b-43ce-a7dc-72a804f43e68}</t>
  </si>
  <si>
    <t>SO28</t>
  </si>
  <si>
    <t>Objekt 28</t>
  </si>
  <si>
    <t>{829cf39e-ba49-4c2c-9300-19db6215267f}</t>
  </si>
  <si>
    <t>SO29</t>
  </si>
  <si>
    <t>Objekt 29</t>
  </si>
  <si>
    <t>{292e8a8f-d5e5-4f58-981c-69dc0a1fc4b5}</t>
  </si>
  <si>
    <t>SO30</t>
  </si>
  <si>
    <t>Objekt 30</t>
  </si>
  <si>
    <t>{49710556-daa9-457f-afcf-0b0f8c789ed5}</t>
  </si>
  <si>
    <t>SO31</t>
  </si>
  <si>
    <t>Objekt 31</t>
  </si>
  <si>
    <t>{8934d28b-d481-4d54-91a5-376cb23fbf7f}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</si>
  <si>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</si>
  <si>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</si>
  <si>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</si>
  <si>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</si>
  <si>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</si>
  <si>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</si>
  <si>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</si>
  <si>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SO01 - Objekt 01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</si>
  <si>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</si>
  <si>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</si>
  <si>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</si>
  <si>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</si>
  <si>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</si>
  <si>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</si>
  <si>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</si>
  <si>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</si>
  <si>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</si>
  <si>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</si>
  <si>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</si>
  <si>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</si>
  <si>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</si>
  <si>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</si>
  <si>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</si>
  <si>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</si>
  <si>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</si>
  <si>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</si>
  <si>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</si>
  <si>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</si>
  <si>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</si>
  <si>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</si>
  <si>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</si>
  <si>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</si>
  <si>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</si>
  <si>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</si>
  <si>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</si>
  <si>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</si>
  <si>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</si>
  <si>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</si>
  <si>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</si>
  <si>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</si>
  <si>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</si>
  <si>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</si>
  <si>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113107143</t>
  </si>
  <si>
    <t>Odstranění podkladu pl do 50 m2 živičných tl 150 mm</t>
  </si>
  <si>
    <t>m2</t>
  </si>
  <si>
    <t>CS ÚRS 2015 02</t>
  </si>
  <si>
    <t>4</t>
  </si>
  <si>
    <t>1986551947</t>
  </si>
  <si>
    <t>PP</t>
  </si>
  <si>
    <t>Odstranění podkladů nebo krytů s přemístěním hmot na skládku na vzdálenost do 3 m nebo s naložením na dopravní prostředek v ploše jednotlivě do 50 m2 živičných, o tl. vrstvy přes 100 do 150 mm</t>
  </si>
  <si>
    <t>113201112</t>
  </si>
  <si>
    <t>Vytrhání obrub silničních ležatých</t>
  </si>
  <si>
    <t>m</t>
  </si>
  <si>
    <t>CS ÚRS 2016 01</t>
  </si>
  <si>
    <t>1847554600</t>
  </si>
  <si>
    <t>Vytrhání obrub s vybouráním lože, s přemístěním hmot na skládku na vzdálenost do 3 m nebo s naložením na dopravní prostředek silničních ležatých</t>
  </si>
  <si>
    <t>3</t>
  </si>
  <si>
    <t>122201101</t>
  </si>
  <si>
    <t>Odkopávky a prokopávky nezapažené v hornině tř. 3 objem do 100 m3</t>
  </si>
  <si>
    <t>m3</t>
  </si>
  <si>
    <t>821597662</t>
  </si>
  <si>
    <t>Odkopávky a prokopávky nezapažené s přehozením výkopku na vzdálenost do 3 m nebo s naložením na dopravní prostředek v hornině tř. 3 do 100 m3</t>
  </si>
  <si>
    <t>VV</t>
  </si>
  <si>
    <t>30*0,3</t>
  </si>
  <si>
    <t>132201101</t>
  </si>
  <si>
    <t>Hloubení rýh š do 600 mm v hornině tř. 3 objemu do 100 m3</t>
  </si>
  <si>
    <t>-2105717469</t>
  </si>
  <si>
    <t>Hloubení zapažených i nezapažených rýh šířky do 600 mm s urovnáním dna do předepsaného profilu a spádu v hornině tř. 3 do 100 m3</t>
  </si>
  <si>
    <t>5</t>
  </si>
  <si>
    <t>162701105</t>
  </si>
  <si>
    <t>Vodorovné přemístění do 10000 m výkopku/sypaniny z horniny tř. 1 až 4</t>
  </si>
  <si>
    <t>33169903</t>
  </si>
  <si>
    <t>Vodorovné přemístění výkopku nebo sypaniny po suchu na obvyklém dopravním prostředku, bez naložení výkopku, avšak se složením bez rozhrnutí z horniny tř. 1 až 4 na vzdálenost přes 9 000 do 10 000 m</t>
  </si>
  <si>
    <t>6</t>
  </si>
  <si>
    <t>171201201</t>
  </si>
  <si>
    <t>Uložení sypaniny na skládky</t>
  </si>
  <si>
    <t>-1936789661</t>
  </si>
  <si>
    <t>7</t>
  </si>
  <si>
    <t>171201211</t>
  </si>
  <si>
    <t>Poplatek za uložení odpadu ze sypaniny na skládce (skládkovné)</t>
  </si>
  <si>
    <t>t</t>
  </si>
  <si>
    <t>595052116</t>
  </si>
  <si>
    <t>Uložení sypaniny poplatek za uložení sypaniny na skládce (skládkovné)</t>
  </si>
  <si>
    <t>11,34*2,1</t>
  </si>
  <si>
    <t>Zakládání</t>
  </si>
  <si>
    <t>8</t>
  </si>
  <si>
    <t>215901101</t>
  </si>
  <si>
    <t>Zhutnění podloží z hornin soudržných do 92% PS nebo nesoudržných sypkých I(d) do 0,8</t>
  </si>
  <si>
    <t>-738607685</t>
  </si>
  <si>
    <t>Zhutnění podloží pod násypy z rostlé horniny tř. 1 až 4 z hornin soudružných do 92 % PS a nesoudržných sypkých relativní ulehlosti I(d) do 0,8</t>
  </si>
  <si>
    <t>Komunikace pozemní</t>
  </si>
  <si>
    <t>9</t>
  </si>
  <si>
    <t>564871111</t>
  </si>
  <si>
    <t>Podklad ze štěrkodrtě ŠD tl 250 mm</t>
  </si>
  <si>
    <t>1622858784</t>
  </si>
  <si>
    <t>Podklad ze štěrkodrti ŠD s rozprostřením a zhutněním, po zhutnění tl. 250 mm</t>
  </si>
  <si>
    <t>591211111</t>
  </si>
  <si>
    <t>Kladení dlažby z kostek drobných z kamene do lože z kameniva těženého tl 50 mm</t>
  </si>
  <si>
    <t>-1126583821</t>
  </si>
  <si>
    <t>Kladení dlažby z kostek s provedením lože do tl. 50 mm, s vyplněním spár, s dvojím beraněním a se smetením přebytečného materiálu na krajnici drobných z kamene, do lože z kameniva těženého</t>
  </si>
  <si>
    <t>11</t>
  </si>
  <si>
    <t>M</t>
  </si>
  <si>
    <t>583801200</t>
  </si>
  <si>
    <t>kostka dlažební drobná, žula velikost 6 cm</t>
  </si>
  <si>
    <t>-434606024</t>
  </si>
  <si>
    <t>Výrobky lomařské a kamenické pro komunikace (kostky dlažební, krajníky a obrubníky) kostka dlažební drobná žula (materiálová skupina I/2) vel. 8/10 cm šedá  (1t = cca 5 m2)</t>
  </si>
  <si>
    <t>Ostatní konstrukce a práce, bourání</t>
  </si>
  <si>
    <t>12</t>
  </si>
  <si>
    <t>913121111</t>
  </si>
  <si>
    <t>Montáž a demontáž dočasné dopravní značky kompletní základní</t>
  </si>
  <si>
    <t>kus</t>
  </si>
  <si>
    <t>1275632952</t>
  </si>
  <si>
    <t>Montáž a demontáž dočasných dopravních značek kompletních značek vč. podstavce a sloupku základních</t>
  </si>
  <si>
    <t>13</t>
  </si>
  <si>
    <t>913121211</t>
  </si>
  <si>
    <t>Příplatek k dočasné dopravní značce kompletní základní za první a ZKD den použití</t>
  </si>
  <si>
    <t>-1192312239</t>
  </si>
  <si>
    <t>Montáž a demontáž dočasných dopravních značek Příplatek za první a každý další den použití dočasných dopravních značek k ceně 12-1111</t>
  </si>
  <si>
    <t>14</t>
  </si>
  <si>
    <t>913211113</t>
  </si>
  <si>
    <t>Montáž a demontáž dočasné dopravní zábrany Z2 reflexní šířky 3 m</t>
  </si>
  <si>
    <t>-1241716104</t>
  </si>
  <si>
    <t>Montáž a demontáž dočasných dopravních zábran Z2 reflexních, šířky 3 m</t>
  </si>
  <si>
    <t>913211213</t>
  </si>
  <si>
    <t>Příplatek k dočasné dopravní zábraně Z2 reflexní 3 m za první a ZKD den použití</t>
  </si>
  <si>
    <t>-524373520</t>
  </si>
  <si>
    <t>Montáž a demontáž dočasných dopravních zábran Z2 Příplatek za první a každý další den použití dočasných dopravních zábran Z2 k ceně 21-1113</t>
  </si>
  <si>
    <t>16</t>
  </si>
  <si>
    <t>913321111</t>
  </si>
  <si>
    <t>Montáž a demontáž dočasné dopravní směrové desky základní Z4</t>
  </si>
  <si>
    <t>-343294662</t>
  </si>
  <si>
    <t>Montáž a demontáž dočasných dopravních vodících zařízení směrové desky Z4 základní</t>
  </si>
  <si>
    <t>17</t>
  </si>
  <si>
    <t>913321211</t>
  </si>
  <si>
    <t>Příplatek k dočasné směrové desce základní Z4 za první a ZKD den použití</t>
  </si>
  <si>
    <t>-226669571</t>
  </si>
  <si>
    <t>Montáž a demontáž dočasných dopravních vodících zařízení Příplatek za první a každý další den použití dočasných dopravních vodících zařízení k ceně 32-1111</t>
  </si>
  <si>
    <t>18</t>
  </si>
  <si>
    <t>914111111</t>
  </si>
  <si>
    <t>Montáž svislé dopravní značky do velikosti 1 m2 objímkami na sloupek nebo konzolu</t>
  </si>
  <si>
    <t>2053942904</t>
  </si>
  <si>
    <t>Montáž svislé dopravní značky základní velikosti do 1 m2 objímkami na sloupky nebo konzoly</t>
  </si>
  <si>
    <t>19</t>
  </si>
  <si>
    <t>914511111</t>
  </si>
  <si>
    <t>Montáž sloupku dopravních značek délky do 3,5 m s betonovým základem</t>
  </si>
  <si>
    <t>1906308824</t>
  </si>
  <si>
    <t>Montáž sloupku dopravních značek délky do 3,5 m do betonového základu</t>
  </si>
  <si>
    <t>20</t>
  </si>
  <si>
    <t>915211115</t>
  </si>
  <si>
    <t>Vodorovné dopravní značení žlutým plastem dělící čáry souvislé šířky 125 mm</t>
  </si>
  <si>
    <t>-1100211203</t>
  </si>
  <si>
    <t>Vodorovné dopravní značení stříkaným plastem dělící čára šířky 125 mm souvislá žlutá základní</t>
  </si>
  <si>
    <t>916241113</t>
  </si>
  <si>
    <t>Osazení obrubníku kamenného ležatého s boční opěrou do lože z betonu prostého</t>
  </si>
  <si>
    <t>764312</t>
  </si>
  <si>
    <t>Osazení obrubníku kamenného se zřízením lože, s vyplněním a zatřením spár cementovou maltou ležatého s boční opěrou z betonu prostého tř. C 12/15, do lože z betonu prostého téže značky</t>
  </si>
  <si>
    <t>22</t>
  </si>
  <si>
    <t>583803030R</t>
  </si>
  <si>
    <t>obrubník kamenný, (bSM) žula OP1 30x30</t>
  </si>
  <si>
    <t>-1950975468</t>
  </si>
  <si>
    <t>23</t>
  </si>
  <si>
    <t>966006132</t>
  </si>
  <si>
    <t>Odstranění značek dopravních nebo orientačních se sloupky s betonovými patkami</t>
  </si>
  <si>
    <t>2084867969</t>
  </si>
  <si>
    <t>Odstranění dopravních nebo orientačních značek se sloupkem s uložením hmot na vzdálenost do 20 m nebo s naložením na dopravní prostředek, se zásypem jam a jeho zhutněním s betonovou patkou</t>
  </si>
  <si>
    <t>24</t>
  </si>
  <si>
    <t>R51651</t>
  </si>
  <si>
    <t>Přesun uliční vpusti</t>
  </si>
  <si>
    <t>kpl</t>
  </si>
  <si>
    <t>-343522126</t>
  </si>
  <si>
    <t>997</t>
  </si>
  <si>
    <t>Přesun sutě</t>
  </si>
  <si>
    <t>25</t>
  </si>
  <si>
    <t>997221571</t>
  </si>
  <si>
    <t>Vodorovná doprava vybouraných hmot do 1 km</t>
  </si>
  <si>
    <t>-191150207</t>
  </si>
  <si>
    <t>Vodorovná doprava vybouraných hmot bez naložení, ale se složením a s hrubým urovnáním na vzdálenost do 1 km</t>
  </si>
  <si>
    <t>26</t>
  </si>
  <si>
    <t>997221579</t>
  </si>
  <si>
    <t>Příplatek ZKD 1 km u vodorovné dopravy vybouraných hmot</t>
  </si>
  <si>
    <t>595546907</t>
  </si>
  <si>
    <t>Vodorovná doprava vybouraných hmot bez naložení, ale se složením a s hrubým urovnáním na vzdálenost Příplatek k ceně za každý další i započatý 1 km přes 1 km</t>
  </si>
  <si>
    <t>27</t>
  </si>
  <si>
    <t>997221845</t>
  </si>
  <si>
    <t>Poplatek za uložení odpadu z asfaltových povrchů na skládce (skládkovné)</t>
  </si>
  <si>
    <t>-1813656888</t>
  </si>
  <si>
    <t>Poplatek za uložení stavebního odpadu na skládce (skládkovné) z asfaltových povrchů</t>
  </si>
  <si>
    <t>998</t>
  </si>
  <si>
    <t>Přesun hmot</t>
  </si>
  <si>
    <t>28</t>
  </si>
  <si>
    <t>998225111</t>
  </si>
  <si>
    <t>Přesun hmot pro pozemní komunikace s krytem z kamene, monolitickým betonovým nebo živičným</t>
  </si>
  <si>
    <t>533320246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</si>
  <si>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</si>
  <si>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</si>
  <si>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</si>
  <si>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VRN3</t>
  </si>
  <si>
    <t>Zařízení staveniště</t>
  </si>
  <si>
    <t>29</t>
  </si>
  <si>
    <t>030001000</t>
  </si>
  <si>
    <t>…</t>
  </si>
  <si>
    <t>1024</t>
  </si>
  <si>
    <t>497802826</t>
  </si>
  <si>
    <t>Základní rozdělení průvodních činností a nákladů zařízení staveniště</t>
  </si>
  <si>
    <t>VRN7</t>
  </si>
  <si>
    <t>Provozní vlivy</t>
  </si>
  <si>
    <t>30</t>
  </si>
  <si>
    <t>070001000</t>
  </si>
  <si>
    <t>1765051496</t>
  </si>
  <si>
    <t>Základní rozdělení průvodních činností a nákladů provozní vlivy</t>
  </si>
  <si>
    <t>SO02 - Objekt 02</t>
  </si>
  <si>
    <t>524492237</t>
  </si>
  <si>
    <t>2090802957</t>
  </si>
  <si>
    <t>23127337</t>
  </si>
  <si>
    <t>12*0,3</t>
  </si>
  <si>
    <t>-968414035</t>
  </si>
  <si>
    <t>-1667366220</t>
  </si>
  <si>
    <t>-829804134</t>
  </si>
  <si>
    <t>214379498</t>
  </si>
  <si>
    <t>6,12*2,1</t>
  </si>
  <si>
    <t>-973591873</t>
  </si>
  <si>
    <t>564861111</t>
  </si>
  <si>
    <t>Podklad ze štěrkodrtě ŠD tl 200 mm</t>
  </si>
  <si>
    <t>1458460733</t>
  </si>
  <si>
    <t>Podklad ze štěrkodrti ŠD s rozprostřením a zhutněním, po zhutnění tl. 200 mm</t>
  </si>
  <si>
    <t>564911411</t>
  </si>
  <si>
    <t>Podklad z asfaltového recyklátu tl 50 mm</t>
  </si>
  <si>
    <t>140769698</t>
  </si>
  <si>
    <t>Podklad nebo podsyp z asfaltového recyklátu s rozprostřením a zhutněním, po zhutnění tl. 50 mm</t>
  </si>
  <si>
    <t>577143111</t>
  </si>
  <si>
    <t>Asfaltový beton vrstva obrusná ACO 8 (ABJ) tl 50 mm š do 3 m z nemodifikovaného asfaltu</t>
  </si>
  <si>
    <t>-169537195</t>
  </si>
  <si>
    <t>Asfaltový beton vrstva obrusná ACO 8 (ABJ) s rozprostřením a se zhutněním z nemodifikovaného asfaltu v pruhu šířky do 3 m, po zhutnění tl. 50 mm</t>
  </si>
  <si>
    <t>-477089042</t>
  </si>
  <si>
    <t>241847020</t>
  </si>
  <si>
    <t>748605855</t>
  </si>
  <si>
    <t>999392819</t>
  </si>
  <si>
    <t>-897357681</t>
  </si>
  <si>
    <t>-88490831</t>
  </si>
  <si>
    <t>-543030789</t>
  </si>
  <si>
    <t>276332135</t>
  </si>
  <si>
    <t>435631231</t>
  </si>
  <si>
    <t>-903794374</t>
  </si>
  <si>
    <t>-1445833309</t>
  </si>
  <si>
    <t>172370902</t>
  </si>
  <si>
    <t>979094229</t>
  </si>
  <si>
    <t>2109605056</t>
  </si>
  <si>
    <t>399308567</t>
  </si>
  <si>
    <t>SO03 - Objekt 03</t>
  </si>
  <si>
    <t>113106122</t>
  </si>
  <si>
    <t>Rozebrání dlažeb komunikací pro pěší z kamenných dlaždic</t>
  </si>
  <si>
    <t>111530157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</si>
  <si>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kamenných dlaždic nebo desek</t>
  </si>
  <si>
    <t>742374851</t>
  </si>
  <si>
    <t>1706500268</t>
  </si>
  <si>
    <t>-455930327</t>
  </si>
  <si>
    <t>494659646</t>
  </si>
  <si>
    <t>-1544131436</t>
  </si>
  <si>
    <t>1,02*2,1</t>
  </si>
  <si>
    <t>1041059339</t>
  </si>
  <si>
    <t>1489297046</t>
  </si>
  <si>
    <t>354033116</t>
  </si>
  <si>
    <t>764016351</t>
  </si>
  <si>
    <t>350075168</t>
  </si>
  <si>
    <t>1375271045</t>
  </si>
  <si>
    <t>-1784593974</t>
  </si>
  <si>
    <t>-1680271861</t>
  </si>
  <si>
    <t>-310387669</t>
  </si>
  <si>
    <t>1372219595</t>
  </si>
  <si>
    <t>-357503658</t>
  </si>
  <si>
    <t>-1597218462</t>
  </si>
  <si>
    <t>583803150</t>
  </si>
  <si>
    <t>obrubník kamenný přímý, (bSM) žula, OP2 30x20</t>
  </si>
  <si>
    <t>-1147548868</t>
  </si>
  <si>
    <t>Výrobky lomařské a kamenické pro komunikace (kostky dlažební, krajníky a obrubníky) obrubníky kamenné žula (materiálová skupina I/2) přímé OP 2  30 x 20 x 80 až 200 cm</t>
  </si>
  <si>
    <t>R05165184</t>
  </si>
  <si>
    <t>M+D Demontáž očištění a zpětná montáž sloupků</t>
  </si>
  <si>
    <t>1212181819</t>
  </si>
  <si>
    <t>R19862138</t>
  </si>
  <si>
    <t>M+D Oc. sloupek včetně kotvení</t>
  </si>
  <si>
    <t>2138632650</t>
  </si>
  <si>
    <t>1739498426</t>
  </si>
  <si>
    <t>Příplatek ZKD 10 km u vodorovné dopravy vybouraných hmot</t>
  </si>
  <si>
    <t>-1486165580</t>
  </si>
  <si>
    <t>-514975342</t>
  </si>
  <si>
    <t>998223011</t>
  </si>
  <si>
    <t>Přesun hmot pro pozemní komunikace s krytem dlážděným</t>
  </si>
  <si>
    <t>-1491511437</t>
  </si>
  <si>
    <t>Přesun hmot pro pozemní komunikace s krytem dlážděným dopravní vzdálenost do 200 m jakékoliv délky objektu</t>
  </si>
  <si>
    <t>1182519522</t>
  </si>
  <si>
    <t>1658750626</t>
  </si>
  <si>
    <t>SO04 - Objekt 04</t>
  </si>
  <si>
    <t>-109221865</t>
  </si>
  <si>
    <t>-1813928826</t>
  </si>
  <si>
    <t>-415546532</t>
  </si>
  <si>
    <t>-1338808021</t>
  </si>
  <si>
    <t>1598017287</t>
  </si>
  <si>
    <t>-1330532682</t>
  </si>
  <si>
    <t>9*2,1</t>
  </si>
  <si>
    <t>-536979643</t>
  </si>
  <si>
    <t>-187183562</t>
  </si>
  <si>
    <t>1796993908</t>
  </si>
  <si>
    <t>-623246772</t>
  </si>
  <si>
    <t>596211110</t>
  </si>
  <si>
    <t>Kladení zámkové dlažby komunikací pro pěší tl 60 mm skupiny A pl do 50 m2</t>
  </si>
  <si>
    <t>-272794402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</si>
  <si>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</si>
  <si>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592451190</t>
  </si>
  <si>
    <t>dlažba zámková PROMENÁDA slepecká 20x10x6 cm barevná</t>
  </si>
  <si>
    <t>-1106355830</t>
  </si>
  <si>
    <t>Dlaždice betonové dlažba zámková (ČSN EN 1338) dlažba zámková PROMENÁDA-SLEPECKÁ 1 m2=50 kusů 20 x 10 x 6 barevná</t>
  </si>
  <si>
    <t>R01</t>
  </si>
  <si>
    <t>Zaříznutí dlažby</t>
  </si>
  <si>
    <t>-660590219</t>
  </si>
  <si>
    <t>-1177672672</t>
  </si>
  <si>
    <t>359152508</t>
  </si>
  <si>
    <t>-271703390</t>
  </si>
  <si>
    <t>77415016</t>
  </si>
  <si>
    <t>966719318</t>
  </si>
  <si>
    <t>-255400363</t>
  </si>
  <si>
    <t>-424260974</t>
  </si>
  <si>
    <t>1307185800</t>
  </si>
  <si>
    <t>-2092325561</t>
  </si>
  <si>
    <t>1052588510</t>
  </si>
  <si>
    <t>-951331937</t>
  </si>
  <si>
    <t>724504705</t>
  </si>
  <si>
    <t>-1185372311</t>
  </si>
  <si>
    <t>816776744</t>
  </si>
  <si>
    <t>1450113927</t>
  </si>
  <si>
    <t>SO05 - Objekt 05</t>
  </si>
  <si>
    <t>2132685211</t>
  </si>
  <si>
    <t>-1374699504</t>
  </si>
  <si>
    <t>2057370652</t>
  </si>
  <si>
    <t>15*0,3</t>
  </si>
  <si>
    <t>-1938616617</t>
  </si>
  <si>
    <t>1306471212</t>
  </si>
  <si>
    <t>1257515097</t>
  </si>
  <si>
    <t>4,5*2,1</t>
  </si>
  <si>
    <t>815331078</t>
  </si>
  <si>
    <t>-1907008184</t>
  </si>
  <si>
    <t>-940879370</t>
  </si>
  <si>
    <t>323227536</t>
  </si>
  <si>
    <t>1679961709</t>
  </si>
  <si>
    <t>1210999406</t>
  </si>
  <si>
    <t>-382828729</t>
  </si>
  <si>
    <t>-732139609</t>
  </si>
  <si>
    <t>-1997688916</t>
  </si>
  <si>
    <t>-282335998</t>
  </si>
  <si>
    <t>1681371366</t>
  </si>
  <si>
    <t>1882128502</t>
  </si>
  <si>
    <t>946736395</t>
  </si>
  <si>
    <t>1312265626</t>
  </si>
  <si>
    <t>2039206587</t>
  </si>
  <si>
    <t>453895153</t>
  </si>
  <si>
    <t>-974873675</t>
  </si>
  <si>
    <t>1220192403</t>
  </si>
  <si>
    <t>-2040937590</t>
  </si>
  <si>
    <t>207232702</t>
  </si>
  <si>
    <t>-1562759470</t>
  </si>
  <si>
    <t>726674690</t>
  </si>
  <si>
    <t>SO06 - Objekt 06</t>
  </si>
  <si>
    <t>293774660</t>
  </si>
  <si>
    <t>-846872589</t>
  </si>
  <si>
    <t>-383713628</t>
  </si>
  <si>
    <t>381378155</t>
  </si>
  <si>
    <t>25*0,3</t>
  </si>
  <si>
    <t>612427075</t>
  </si>
  <si>
    <t>715995295</t>
  </si>
  <si>
    <t>-1029035605</t>
  </si>
  <si>
    <t>7,5*2,1</t>
  </si>
  <si>
    <t>807668608</t>
  </si>
  <si>
    <t>-1791301565</t>
  </si>
  <si>
    <t>-579776110</t>
  </si>
  <si>
    <t>1654693860</t>
  </si>
  <si>
    <t>1910909161</t>
  </si>
  <si>
    <t>-1014852394</t>
  </si>
  <si>
    <t>1153319946</t>
  </si>
  <si>
    <t>477888785</t>
  </si>
  <si>
    <t>2126927790</t>
  </si>
  <si>
    <t>-1147525847</t>
  </si>
  <si>
    <t>-1649870229</t>
  </si>
  <si>
    <t>-1096064645</t>
  </si>
  <si>
    <t>-963309938</t>
  </si>
  <si>
    <t>-1038901908</t>
  </si>
  <si>
    <t>1962554003</t>
  </si>
  <si>
    <t>-103933347</t>
  </si>
  <si>
    <t>-1500399906</t>
  </si>
  <si>
    <t>R96513</t>
  </si>
  <si>
    <t xml:space="preserve">Průzkum a zrušení poklopu v ulici </t>
  </si>
  <si>
    <t>854625396</t>
  </si>
  <si>
    <t>538346851</t>
  </si>
  <si>
    <t>-1933513407</t>
  </si>
  <si>
    <t>1676451579</t>
  </si>
  <si>
    <t>126678581</t>
  </si>
  <si>
    <t>-1980896903</t>
  </si>
  <si>
    <t>31</t>
  </si>
  <si>
    <t>843010348</t>
  </si>
  <si>
    <t>SO07 - Objekt 07</t>
  </si>
  <si>
    <t>1452970424</t>
  </si>
  <si>
    <t>1339259427</t>
  </si>
  <si>
    <t>-1229027986</t>
  </si>
  <si>
    <t>-2013215667</t>
  </si>
  <si>
    <t>-1576005360</t>
  </si>
  <si>
    <t>1059550692</t>
  </si>
  <si>
    <t>4,2*2,1</t>
  </si>
  <si>
    <t>-1606590870</t>
  </si>
  <si>
    <t>-561555165</t>
  </si>
  <si>
    <t>113285550</t>
  </si>
  <si>
    <t>-974428587</t>
  </si>
  <si>
    <t>504622430</t>
  </si>
  <si>
    <t>-407162904</t>
  </si>
  <si>
    <t>758603838</t>
  </si>
  <si>
    <t>-96317962</t>
  </si>
  <si>
    <t>1244138525</t>
  </si>
  <si>
    <t>-1095696790</t>
  </si>
  <si>
    <t>-1923856344</t>
  </si>
  <si>
    <t>506956355</t>
  </si>
  <si>
    <t>1502555760</t>
  </si>
  <si>
    <t>1735998097</t>
  </si>
  <si>
    <t>638339577</t>
  </si>
  <si>
    <t>1966630874</t>
  </si>
  <si>
    <t>-388468857</t>
  </si>
  <si>
    <t>1488893286</t>
  </si>
  <si>
    <t>-2080103337</t>
  </si>
  <si>
    <t>SO08 - Objekt 08</t>
  </si>
  <si>
    <t>-1632989171</t>
  </si>
  <si>
    <t>2009665768</t>
  </si>
  <si>
    <t>-262408365</t>
  </si>
  <si>
    <t>11*0,3</t>
  </si>
  <si>
    <t>783802845</t>
  </si>
  <si>
    <t>726039001</t>
  </si>
  <si>
    <t>1824600278</t>
  </si>
  <si>
    <t>3,3*2,1</t>
  </si>
  <si>
    <t>-386699015</t>
  </si>
  <si>
    <t>-111414809</t>
  </si>
  <si>
    <t>1768146069</t>
  </si>
  <si>
    <t>-816187022</t>
  </si>
  <si>
    <t>-15305065</t>
  </si>
  <si>
    <t>-642772796</t>
  </si>
  <si>
    <t>-1159135758</t>
  </si>
  <si>
    <t>-461256621</t>
  </si>
  <si>
    <t>1147377172</t>
  </si>
  <si>
    <t>1513491979</t>
  </si>
  <si>
    <t>1939300221</t>
  </si>
  <si>
    <t>404440140</t>
  </si>
  <si>
    <t>značka dopravní svislá reflexní výstražná AL 3M A1 - A30, P1,P4 900 mm</t>
  </si>
  <si>
    <t>-1779795324</t>
  </si>
  <si>
    <t>Výrobky a zabezpečovací prvky pro zařízení silniční značky dopravní svislé FeZn  plech FeZn AL     plech Al NK, 3M   povrchová úprava reflexní fólií tř.1 trojúhelníkové značky A1 - A30, P1,P4 rozměr 900 mm AL- 3M  reflexní tř.1</t>
  </si>
  <si>
    <t>-1706835991</t>
  </si>
  <si>
    <t>404452300</t>
  </si>
  <si>
    <t>sloupek Zn 70 - 350</t>
  </si>
  <si>
    <t>806232593</t>
  </si>
  <si>
    <t>Výrobky a zabezpečovací prvky pro zařízení silniční značky dopravní svislé sloupky Zn 70 - 350</t>
  </si>
  <si>
    <t>-130142589</t>
  </si>
  <si>
    <t>-796070164</t>
  </si>
  <si>
    <t>583803730</t>
  </si>
  <si>
    <t>obrubník kamenný přímý, (bPP) žula, OP6 15x30</t>
  </si>
  <si>
    <t>-1478660030</t>
  </si>
  <si>
    <t>Výrobky lomařské a kamenické pro komunikace (kostky dlažební, krajníky a obrubníky) obrubníky kamenné žula (materiálová skupina I/2) přímé OP 6  15 x 30</t>
  </si>
  <si>
    <t>-1590107134</t>
  </si>
  <si>
    <t>-1557222010</t>
  </si>
  <si>
    <t>1550108862</t>
  </si>
  <si>
    <t>-1213922336</t>
  </si>
  <si>
    <t>-663207295</t>
  </si>
  <si>
    <t>-91316190</t>
  </si>
  <si>
    <t>SO09 - Objekt 09</t>
  </si>
  <si>
    <t>2131850962</t>
  </si>
  <si>
    <t>1064810065</t>
  </si>
  <si>
    <t>-85366889</t>
  </si>
  <si>
    <t>1818460580</t>
  </si>
  <si>
    <t>-649814199</t>
  </si>
  <si>
    <t>789645419</t>
  </si>
  <si>
    <t>181411131</t>
  </si>
  <si>
    <t>Založení parkového trávníku výsevem plochy do 1000 m2 v rovině a ve svahu do 1:5</t>
  </si>
  <si>
    <t>-706283837</t>
  </si>
  <si>
    <t>Založení trávníku na půdě předem připravené plochy do 1000 m2 výsevem včetně utažení parkového v rovině nebo na svahu do 1:5</t>
  </si>
  <si>
    <t>005724100</t>
  </si>
  <si>
    <t>osivo směs travní parková</t>
  </si>
  <si>
    <t>kg</t>
  </si>
  <si>
    <t>-1151575230</t>
  </si>
  <si>
    <t>Osiva pícnin směsi travní balení obvykle 25 kg parková</t>
  </si>
  <si>
    <t>5*0,015 'Přepočtené koeficientem množství</t>
  </si>
  <si>
    <t>182303111</t>
  </si>
  <si>
    <t>Doplnění zeminy nebo substrátu na travnatých plochách tl 50 mm rovina v rovinně a svahu do 1:5</t>
  </si>
  <si>
    <t>1787641481</t>
  </si>
  <si>
    <t>Doplnění zeminy nebo substrátu na travnatých plochách tloušťky do 50 mm v rovině nebo na svahu do 1:5</t>
  </si>
  <si>
    <t>103715000</t>
  </si>
  <si>
    <t>substrát pro trávníky A  VL</t>
  </si>
  <si>
    <t>-991830901</t>
  </si>
  <si>
    <t>Hnojiva humusová substrát pro trávníky A      VL</t>
  </si>
  <si>
    <t>1235530925</t>
  </si>
  <si>
    <t>564851111</t>
  </si>
  <si>
    <t>Podklad ze štěrkodrtě ŠD tl 150 mm</t>
  </si>
  <si>
    <t>1295930868</t>
  </si>
  <si>
    <t>Podklad ze štěrkodrti ŠD s rozprostřením a zhutněním, po zhutnění tl. 150 mm</t>
  </si>
  <si>
    <t>20*2</t>
  </si>
  <si>
    <t>-283799517</t>
  </si>
  <si>
    <t>1158322040</t>
  </si>
  <si>
    <t>565155111</t>
  </si>
  <si>
    <t>Asfaltový beton vrstva podkladní ACP 16 (obalované kamenivo OKS) tl 70 mm š do 3 m</t>
  </si>
  <si>
    <t>-1439682409</t>
  </si>
  <si>
    <t>Asfaltový beton vrstva podkladní ACP 16 (obalované kamenivo střednězrnné - OKS) s rozprostřením a zhutněním v pruhu šířky do 3 m, po zhutnění tl. 70 mm</t>
  </si>
  <si>
    <t>577134111</t>
  </si>
  <si>
    <t>Asfaltový beton vrstva obrusná ACO 11 (ABS) tř. I tl 40 mm š do 3 m z nemodifikovaného asfaltu</t>
  </si>
  <si>
    <t>-1627723786</t>
  </si>
  <si>
    <t>Asfaltový beton vrstva obrusná ACO 11 (ABS) s rozprostřením a se zhutněním z nemodifikovaného asfaltu v pruhu šířky do 3 m tř. I, po zhutnění tl. 40 mm</t>
  </si>
  <si>
    <t>1360166178</t>
  </si>
  <si>
    <t>-470824321</t>
  </si>
  <si>
    <t>1466514518</t>
  </si>
  <si>
    <t>-1257044192</t>
  </si>
  <si>
    <t>10947849</t>
  </si>
  <si>
    <t>1138298771</t>
  </si>
  <si>
    <t>-284673228</t>
  </si>
  <si>
    <t>-1529595536</t>
  </si>
  <si>
    <t>819787423</t>
  </si>
  <si>
    <t>-191477611</t>
  </si>
  <si>
    <t>-1923279229</t>
  </si>
  <si>
    <t>916231113</t>
  </si>
  <si>
    <t>Osazení chodníkového obrubníku betonového ležatého s boční opěrou do lože z betonu prostého</t>
  </si>
  <si>
    <t>1750921451</t>
  </si>
  <si>
    <t>Osazení chodníkového obrubníku betonového se zřízením lože, s vyplněním a zatřením spár cementovou maltou ležatého s boční opěrou z betonu prostého tř. C 12/15, do lože z betonu prostého téže značky</t>
  </si>
  <si>
    <t>592174090</t>
  </si>
  <si>
    <t>obrubník betonový chodníkový ABO 16-10 100x8x25 cm</t>
  </si>
  <si>
    <t>-2144073801</t>
  </si>
  <si>
    <t>Obrubníky betonové a železobetonové chodníkové ABO   16-10    100 x 8 x 25</t>
  </si>
  <si>
    <t>-711549733</t>
  </si>
  <si>
    <t>-1098748659</t>
  </si>
  <si>
    <t>32</t>
  </si>
  <si>
    <t>-1461956644</t>
  </si>
  <si>
    <t>33</t>
  </si>
  <si>
    <t>-333241504</t>
  </si>
  <si>
    <t>34</t>
  </si>
  <si>
    <t>1720895101</t>
  </si>
  <si>
    <t>35</t>
  </si>
  <si>
    <t>-1639356713</t>
  </si>
  <si>
    <t>36</t>
  </si>
  <si>
    <t>1769638205</t>
  </si>
  <si>
    <t>SO10 - Objekt 10</t>
  </si>
  <si>
    <t>-816665953</t>
  </si>
  <si>
    <t>628909069</t>
  </si>
  <si>
    <t>17*0,3</t>
  </si>
  <si>
    <t>505243038</t>
  </si>
  <si>
    <t>-655103568</t>
  </si>
  <si>
    <t>-1799816704</t>
  </si>
  <si>
    <t>5,1*2,1</t>
  </si>
  <si>
    <t>1937459386</t>
  </si>
  <si>
    <t>-523848165</t>
  </si>
  <si>
    <t>2*0,015 'Přepočtené koeficientem množství</t>
  </si>
  <si>
    <t>21343530</t>
  </si>
  <si>
    <t>-1800464635</t>
  </si>
  <si>
    <t>2057008434</t>
  </si>
  <si>
    <t>304583410</t>
  </si>
  <si>
    <t>-2066206388</t>
  </si>
  <si>
    <t>1290127598</t>
  </si>
  <si>
    <t>821703237</t>
  </si>
  <si>
    <t>450956993</t>
  </si>
  <si>
    <t>-1681360390</t>
  </si>
  <si>
    <t>-1759912050</t>
  </si>
  <si>
    <t>1604191666</t>
  </si>
  <si>
    <t>256270258</t>
  </si>
  <si>
    <t>-1500814104</t>
  </si>
  <si>
    <t>936940317</t>
  </si>
  <si>
    <t>-1193707468</t>
  </si>
  <si>
    <t>-410375206</t>
  </si>
  <si>
    <t>-264777496</t>
  </si>
  <si>
    <t>1179991963</t>
  </si>
  <si>
    <t>-364406854</t>
  </si>
  <si>
    <t>-668798790</t>
  </si>
  <si>
    <t>-695348300</t>
  </si>
  <si>
    <t>SO11 - Objekt 11</t>
  </si>
  <si>
    <t>-354068673</t>
  </si>
  <si>
    <t>-1029784142</t>
  </si>
  <si>
    <t>-1664910239</t>
  </si>
  <si>
    <t>1073852373</t>
  </si>
  <si>
    <t>-519495882</t>
  </si>
  <si>
    <t>-993849141</t>
  </si>
  <si>
    <t>435686002</t>
  </si>
  <si>
    <t>327732294</t>
  </si>
  <si>
    <t>17*2</t>
  </si>
  <si>
    <t>-1988696081</t>
  </si>
  <si>
    <t>1238021095</t>
  </si>
  <si>
    <t>-539573910</t>
  </si>
  <si>
    <t>657039783</t>
  </si>
  <si>
    <t>-760363176</t>
  </si>
  <si>
    <t>509291422</t>
  </si>
  <si>
    <t>251721289</t>
  </si>
  <si>
    <t>-682794789</t>
  </si>
  <si>
    <t>573742149</t>
  </si>
  <si>
    <t>1711294661</t>
  </si>
  <si>
    <t>-538746294</t>
  </si>
  <si>
    <t>1663554926</t>
  </si>
  <si>
    <t>1345017924</t>
  </si>
  <si>
    <t>1253114513</t>
  </si>
  <si>
    <t>-2011533722</t>
  </si>
  <si>
    <t>450673863</t>
  </si>
  <si>
    <t>-730194501</t>
  </si>
  <si>
    <t>-958870664</t>
  </si>
  <si>
    <t>263412050</t>
  </si>
  <si>
    <t>-1040432042</t>
  </si>
  <si>
    <t>-421377107</t>
  </si>
  <si>
    <t>1843862499</t>
  </si>
  <si>
    <t>-124859991</t>
  </si>
  <si>
    <t>SO12 - Objekt 12</t>
  </si>
  <si>
    <t xml:space="preserve">    3 - Svislé a kompletní konstrukce</t>
  </si>
  <si>
    <t>-1088756831</t>
  </si>
  <si>
    <t>405179732</t>
  </si>
  <si>
    <t>1685997305</t>
  </si>
  <si>
    <t>38*0,41</t>
  </si>
  <si>
    <t>-1229703303</t>
  </si>
  <si>
    <t>-1037115344</t>
  </si>
  <si>
    <t>-1554691445</t>
  </si>
  <si>
    <t>15,58*2,1</t>
  </si>
  <si>
    <t>670846650</t>
  </si>
  <si>
    <t>1072343249</t>
  </si>
  <si>
    <t>12,6*0,015 'Přepočtené koeficientem množství</t>
  </si>
  <si>
    <t>923959182</t>
  </si>
  <si>
    <t>1885682257</t>
  </si>
  <si>
    <t>7,5*0,15</t>
  </si>
  <si>
    <t>Součet</t>
  </si>
  <si>
    <t>-1962053775</t>
  </si>
  <si>
    <t>Svislé a kompletní konstrukce</t>
  </si>
  <si>
    <t>339921132</t>
  </si>
  <si>
    <t>Osazování betonových palisád do betonového základu v řadě výšky prvku přes 0,5 do 1 m</t>
  </si>
  <si>
    <t>-1565954292</t>
  </si>
  <si>
    <t>Osazování palisád betonových v řadě se zabetonováním výšky palisády přes 500 do 1000 mm</t>
  </si>
  <si>
    <t>592284100</t>
  </si>
  <si>
    <t>BEST-PALISÁDA URIKO betonová přírodní 16X16X100 cm</t>
  </si>
  <si>
    <t>-1461600600</t>
  </si>
  <si>
    <t>Prefabrikáty pro komunální stavby a pro terénní úpravu ostatní betonové a železobetonové palisády BEST provedení: přírodní /dl x š (D) x v/ URIKO     16 x 16 x 100</t>
  </si>
  <si>
    <t>-982103325</t>
  </si>
  <si>
    <t>15*2</t>
  </si>
  <si>
    <t>-1616295326</t>
  </si>
  <si>
    <t>1303650064</t>
  </si>
  <si>
    <t>56939886</t>
  </si>
  <si>
    <t>1679553283</t>
  </si>
  <si>
    <t>1935629087</t>
  </si>
  <si>
    <t>-1292439568</t>
  </si>
  <si>
    <t>592451100</t>
  </si>
  <si>
    <t>dlažba skladebná HOLLAND HBB 20x10x6 cm přírodní</t>
  </si>
  <si>
    <t>1518098123</t>
  </si>
  <si>
    <t>Dlaždice betonové dlažba zámková (ČSN EN 1338) dlažba skladebná HOLLAND, s fazetou 1 m2=50 kusů HBB  20 x 10 x 6 přírodní</t>
  </si>
  <si>
    <t>1666,66666666667*0,015 'Přepočtené koeficientem množství</t>
  </si>
  <si>
    <t>1824840642</t>
  </si>
  <si>
    <t>663414814</t>
  </si>
  <si>
    <t>-145311001</t>
  </si>
  <si>
    <t>2078078966</t>
  </si>
  <si>
    <t>313338447</t>
  </si>
  <si>
    <t>1944925198</t>
  </si>
  <si>
    <t>-1703768780</t>
  </si>
  <si>
    <t>1193301546</t>
  </si>
  <si>
    <t>-1178060857</t>
  </si>
  <si>
    <t>-735148846</t>
  </si>
  <si>
    <t>-98999190</t>
  </si>
  <si>
    <t>583804120</t>
  </si>
  <si>
    <t>obrubník kamenný obloukový , (bPP) žula, r=0,5÷1 m OP2 30x20</t>
  </si>
  <si>
    <t>-725031664</t>
  </si>
  <si>
    <t>Výrobky lomařské a kamenické pro komunikace (kostky dlažební, krajníky a obrubníky) obrubníky kamenné žula (materiálová skupina I/2) obloukové r = do 1 m OP 2  30 x 20</t>
  </si>
  <si>
    <t>2035634284</t>
  </si>
  <si>
    <t>1509891155</t>
  </si>
  <si>
    <t>-801034542</t>
  </si>
  <si>
    <t>37</t>
  </si>
  <si>
    <t>-351602248</t>
  </si>
  <si>
    <t>38</t>
  </si>
  <si>
    <t>-12609813</t>
  </si>
  <si>
    <t>39</t>
  </si>
  <si>
    <t>-299020829</t>
  </si>
  <si>
    <t>40</t>
  </si>
  <si>
    <t>1923079922</t>
  </si>
  <si>
    <t>SO13 - Objekt 13</t>
  </si>
  <si>
    <t>1842234139</t>
  </si>
  <si>
    <t>1569910413</t>
  </si>
  <si>
    <t>-1554895028</t>
  </si>
  <si>
    <t>57*0,41</t>
  </si>
  <si>
    <t>2119101965</t>
  </si>
  <si>
    <t>443359197</t>
  </si>
  <si>
    <t>1900638873</t>
  </si>
  <si>
    <t>23,37*2,1</t>
  </si>
  <si>
    <t>1762468725</t>
  </si>
  <si>
    <t>-2038143387</t>
  </si>
  <si>
    <t>5,33333333333333*0,015 'Přepočtené koeficientem množství</t>
  </si>
  <si>
    <t>-798615845</t>
  </si>
  <si>
    <t>-83903864</t>
  </si>
  <si>
    <t>2*0,15</t>
  </si>
  <si>
    <t>-1132295699</t>
  </si>
  <si>
    <t>941661865</t>
  </si>
  <si>
    <t>1587822527</t>
  </si>
  <si>
    <t>-323393745</t>
  </si>
  <si>
    <t>38*2</t>
  </si>
  <si>
    <t>-735526910</t>
  </si>
  <si>
    <t>-1659645809</t>
  </si>
  <si>
    <t>-202825461</t>
  </si>
  <si>
    <t>2091248279</t>
  </si>
  <si>
    <t>228959333</t>
  </si>
  <si>
    <t>880660786</t>
  </si>
  <si>
    <t>2060635710</t>
  </si>
  <si>
    <t>835134006</t>
  </si>
  <si>
    <t>-1151710156</t>
  </si>
  <si>
    <t>2109447750</t>
  </si>
  <si>
    <t>1827886763</t>
  </si>
  <si>
    <t>-1975085151</t>
  </si>
  <si>
    <t>1090022995</t>
  </si>
  <si>
    <t>685471571</t>
  </si>
  <si>
    <t>1414019250</t>
  </si>
  <si>
    <t>-1262814247</t>
  </si>
  <si>
    <t>-504821835</t>
  </si>
  <si>
    <t>-1101286374</t>
  </si>
  <si>
    <t>502015265</t>
  </si>
  <si>
    <t>-1145830820</t>
  </si>
  <si>
    <t>R05498135</t>
  </si>
  <si>
    <t>M+D Přesunutí poštovní schránky, včetně zabetonování</t>
  </si>
  <si>
    <t>-1112416566</t>
  </si>
  <si>
    <t>-2144003014</t>
  </si>
  <si>
    <t>65415033</t>
  </si>
  <si>
    <t>-779679426</t>
  </si>
  <si>
    <t>-620706656</t>
  </si>
  <si>
    <t>660804658</t>
  </si>
  <si>
    <t>41</t>
  </si>
  <si>
    <t>802227818</t>
  </si>
  <si>
    <t>SO14 - Objekt 14</t>
  </si>
  <si>
    <t>2063351120</t>
  </si>
  <si>
    <t>1244555433</t>
  </si>
  <si>
    <t>1179464281</t>
  </si>
  <si>
    <t>138090669</t>
  </si>
  <si>
    <t>935556235</t>
  </si>
  <si>
    <t>-91835487</t>
  </si>
  <si>
    <t>316196035</t>
  </si>
  <si>
    <t>1886186820</t>
  </si>
  <si>
    <t>4*0,015 'Přepočtené koeficientem množství</t>
  </si>
  <si>
    <t>-285180707</t>
  </si>
  <si>
    <t>746492727</t>
  </si>
  <si>
    <t>-989726914</t>
  </si>
  <si>
    <t>978427903</t>
  </si>
  <si>
    <t>1758199726</t>
  </si>
  <si>
    <t>1015328190</t>
  </si>
  <si>
    <t>856861208</t>
  </si>
  <si>
    <t>417352722</t>
  </si>
  <si>
    <t>-1900153018</t>
  </si>
  <si>
    <t>-1496156714</t>
  </si>
  <si>
    <t>608502969</t>
  </si>
  <si>
    <t>1646153027</t>
  </si>
  <si>
    <t>980520407</t>
  </si>
  <si>
    <t>502085362</t>
  </si>
  <si>
    <t>1595931636</t>
  </si>
  <si>
    <t>-1055211213</t>
  </si>
  <si>
    <t>-1181981428</t>
  </si>
  <si>
    <t>-988226791</t>
  </si>
  <si>
    <t>-1876764359</t>
  </si>
  <si>
    <t>308755830</t>
  </si>
  <si>
    <t>-1105920742</t>
  </si>
  <si>
    <t>1216988458</t>
  </si>
  <si>
    <t>484473444</t>
  </si>
  <si>
    <t>1231731407</t>
  </si>
  <si>
    <t>1611441127</t>
  </si>
  <si>
    <t>-483882713</t>
  </si>
  <si>
    <t>SO15 - Objekt 15</t>
  </si>
  <si>
    <t>1135594342</t>
  </si>
  <si>
    <t>2117976707</t>
  </si>
  <si>
    <t>-1569425025</t>
  </si>
  <si>
    <t>5*0,3</t>
  </si>
  <si>
    <t>-2089709989</t>
  </si>
  <si>
    <t>1320561238</t>
  </si>
  <si>
    <t>-560348800</t>
  </si>
  <si>
    <t>1,5*2,1</t>
  </si>
  <si>
    <t>-545692827</t>
  </si>
  <si>
    <t>-1571265151</t>
  </si>
  <si>
    <t>7*0,015 'Přepočtené koeficientem množství</t>
  </si>
  <si>
    <t>754140248</t>
  </si>
  <si>
    <t>1258562450</t>
  </si>
  <si>
    <t>826939192</t>
  </si>
  <si>
    <t>1282100498</t>
  </si>
  <si>
    <t>-403939532</t>
  </si>
  <si>
    <t>-1218814213</t>
  </si>
  <si>
    <t>-329669672</t>
  </si>
  <si>
    <t>-1491223786</t>
  </si>
  <si>
    <t>-1424765298</t>
  </si>
  <si>
    <t>346367618</t>
  </si>
  <si>
    <t>1104816419</t>
  </si>
  <si>
    <t>-1651270246</t>
  </si>
  <si>
    <t>-1041730717</t>
  </si>
  <si>
    <t>obrubník kamenný přímý, (bPP) žula, OP6 15x15</t>
  </si>
  <si>
    <t>2881114</t>
  </si>
  <si>
    <t>Výrobky lomařské a kamenické pro komunikace (kostky dlažební, krajníky a obrubníky) obrubníky kamenné žula (materiálová skupina I/2) přímé OP 6  15 x 15</t>
  </si>
  <si>
    <t>R2908615</t>
  </si>
  <si>
    <t xml:space="preserve">Bourání zídky </t>
  </si>
  <si>
    <t>969845390</t>
  </si>
  <si>
    <t>-1202737413</t>
  </si>
  <si>
    <t>796774523</t>
  </si>
  <si>
    <t>-1123143214</t>
  </si>
  <si>
    <t>273168624</t>
  </si>
  <si>
    <t>-346798563</t>
  </si>
  <si>
    <t>-2142242096</t>
  </si>
  <si>
    <t>SO16 - Objekt 16</t>
  </si>
  <si>
    <t>-565060218</t>
  </si>
  <si>
    <t>-686474127</t>
  </si>
  <si>
    <t>24*0,3</t>
  </si>
  <si>
    <t>-1229908286</t>
  </si>
  <si>
    <t>-680658849</t>
  </si>
  <si>
    <t>-878444157</t>
  </si>
  <si>
    <t>7,2*2,1</t>
  </si>
  <si>
    <t>1106288562</t>
  </si>
  <si>
    <t>1544019404</t>
  </si>
  <si>
    <t>14*0,015 'Přepočtené koeficientem množství</t>
  </si>
  <si>
    <t>329742467</t>
  </si>
  <si>
    <t>-84255479</t>
  </si>
  <si>
    <t>1895632745</t>
  </si>
  <si>
    <t>-236341283</t>
  </si>
  <si>
    <t>-186006491</t>
  </si>
  <si>
    <t>907373225</t>
  </si>
  <si>
    <t>-1306990070</t>
  </si>
  <si>
    <t>801672117</t>
  </si>
  <si>
    <t>136600957</t>
  </si>
  <si>
    <t>-2069183492</t>
  </si>
  <si>
    <t>-542400564</t>
  </si>
  <si>
    <t>-1595101842</t>
  </si>
  <si>
    <t>1975425807</t>
  </si>
  <si>
    <t>-717463715</t>
  </si>
  <si>
    <t>1104501472</t>
  </si>
  <si>
    <t>1072405060</t>
  </si>
  <si>
    <t>591726555</t>
  </si>
  <si>
    <t>-1191676936</t>
  </si>
  <si>
    <t>-256833488</t>
  </si>
  <si>
    <t>-491941568</t>
  </si>
  <si>
    <t>-1058743922</t>
  </si>
  <si>
    <t>612916358</t>
  </si>
  <si>
    <t>SO17 - Objekt 17</t>
  </si>
  <si>
    <t>-1587182765</t>
  </si>
  <si>
    <t>1311216895</t>
  </si>
  <si>
    <t>1089068294</t>
  </si>
  <si>
    <t>22*0,41</t>
  </si>
  <si>
    <t>-884515369</t>
  </si>
  <si>
    <t>-1918012561</t>
  </si>
  <si>
    <t>-623936013</t>
  </si>
  <si>
    <t>9,02*2,1</t>
  </si>
  <si>
    <t>493592690</t>
  </si>
  <si>
    <t>-1959057237</t>
  </si>
  <si>
    <t>16*2</t>
  </si>
  <si>
    <t>-1438433365</t>
  </si>
  <si>
    <t>1479958459</t>
  </si>
  <si>
    <t>-915837008</t>
  </si>
  <si>
    <t>186970691</t>
  </si>
  <si>
    <t>2099249991</t>
  </si>
  <si>
    <t>825333623</t>
  </si>
  <si>
    <t>238085482</t>
  </si>
  <si>
    <t>-1433371859</t>
  </si>
  <si>
    <t>1935550195</t>
  </si>
  <si>
    <t>-720718387</t>
  </si>
  <si>
    <t>-1696489176</t>
  </si>
  <si>
    <t>269219796</t>
  </si>
  <si>
    <t>1786914148</t>
  </si>
  <si>
    <t>-1369689719</t>
  </si>
  <si>
    <t>-1546511196</t>
  </si>
  <si>
    <t>-1283088124</t>
  </si>
  <si>
    <t>-138471913</t>
  </si>
  <si>
    <t>-386731863</t>
  </si>
  <si>
    <t>-1060089174</t>
  </si>
  <si>
    <t>1534222314</t>
  </si>
  <si>
    <t>1649171583</t>
  </si>
  <si>
    <t>763374986</t>
  </si>
  <si>
    <t>-822373640</t>
  </si>
  <si>
    <t>SO18 - Objekt 18</t>
  </si>
  <si>
    <t>-609468364</t>
  </si>
  <si>
    <t>-1223962824</t>
  </si>
  <si>
    <t>9*0,3</t>
  </si>
  <si>
    <t>1790477182</t>
  </si>
  <si>
    <t>-1584249921</t>
  </si>
  <si>
    <t>2010918105</t>
  </si>
  <si>
    <t>2,7*2,1</t>
  </si>
  <si>
    <t>-1507751176</t>
  </si>
  <si>
    <t>-1167974102</t>
  </si>
  <si>
    <t>-2070924085</t>
  </si>
  <si>
    <t>-499828964</t>
  </si>
  <si>
    <t>1751341115</t>
  </si>
  <si>
    <t>-1939962830</t>
  </si>
  <si>
    <t>1146361330</t>
  </si>
  <si>
    <t>-1529063231</t>
  </si>
  <si>
    <t>335034744</t>
  </si>
  <si>
    <t>-484757640</t>
  </si>
  <si>
    <t>1675928219</t>
  </si>
  <si>
    <t>927068563</t>
  </si>
  <si>
    <t>440133645</t>
  </si>
  <si>
    <t>1519214784</t>
  </si>
  <si>
    <t>759264773</t>
  </si>
  <si>
    <t>-1977953174</t>
  </si>
  <si>
    <t>1472719300</t>
  </si>
  <si>
    <t>-2007603635</t>
  </si>
  <si>
    <t>1377024893</t>
  </si>
  <si>
    <t>1995932155</t>
  </si>
  <si>
    <t>1573553234</t>
  </si>
  <si>
    <t>-1234763483</t>
  </si>
  <si>
    <t>629790943</t>
  </si>
  <si>
    <t>SO19 - Objekt 19 - není řešen</t>
  </si>
  <si>
    <t>HSV - HSV</t>
  </si>
  <si>
    <t xml:space="preserve">    00 - 00</t>
  </si>
  <si>
    <t>00</t>
  </si>
  <si>
    <t>01</t>
  </si>
  <si>
    <t xml:space="preserve">Objekt 19 není řešen </t>
  </si>
  <si>
    <t>-1253155994</t>
  </si>
  <si>
    <t>SO20 - Objekt 20 - není řešen</t>
  </si>
  <si>
    <t>Objekt 20 není řešen</t>
  </si>
  <si>
    <t>-1195474397</t>
  </si>
  <si>
    <t>SO21 - Objekt 21</t>
  </si>
  <si>
    <t>-1138599039</t>
  </si>
  <si>
    <t>-1431611126</t>
  </si>
  <si>
    <t>-1313909162</t>
  </si>
  <si>
    <t>6*0,3</t>
  </si>
  <si>
    <t>-735628415</t>
  </si>
  <si>
    <t>672801157</t>
  </si>
  <si>
    <t>-417754440</t>
  </si>
  <si>
    <t>1,8*2,1</t>
  </si>
  <si>
    <t>-607199631</t>
  </si>
  <si>
    <t>-167844470</t>
  </si>
  <si>
    <t>1056526314</t>
  </si>
  <si>
    <t>1262761768</t>
  </si>
  <si>
    <t>818576302</t>
  </si>
  <si>
    <t>288688564</t>
  </si>
  <si>
    <t>1832967557</t>
  </si>
  <si>
    <t>1733849391</t>
  </si>
  <si>
    <t>908662668</t>
  </si>
  <si>
    <t>-1839206737</t>
  </si>
  <si>
    <t>-1421899340</t>
  </si>
  <si>
    <t>1152006721</t>
  </si>
  <si>
    <t>-503228246</t>
  </si>
  <si>
    <t>-1839315498</t>
  </si>
  <si>
    <t>-1203925375</t>
  </si>
  <si>
    <t>-1887737679</t>
  </si>
  <si>
    <t>1987675273</t>
  </si>
  <si>
    <t>1986546200</t>
  </si>
  <si>
    <t>440733626</t>
  </si>
  <si>
    <t>1533509784</t>
  </si>
  <si>
    <t>-248616594</t>
  </si>
  <si>
    <t>SO22 - Objekt 22</t>
  </si>
  <si>
    <t>113106121</t>
  </si>
  <si>
    <t>Rozebrání dlažeb komunikací pro pěší z betonových nebo kamenných dlaždic</t>
  </si>
  <si>
    <t>1981203552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</si>
  <si>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</si>
  <si>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-1910398290</t>
  </si>
  <si>
    <t>-561846322</t>
  </si>
  <si>
    <t>64*0,47</t>
  </si>
  <si>
    <t>59411927</t>
  </si>
  <si>
    <t>1559625011</t>
  </si>
  <si>
    <t>-1274562229</t>
  </si>
  <si>
    <t>30,08*2,1</t>
  </si>
  <si>
    <t>1859828380</t>
  </si>
  <si>
    <t>564851113</t>
  </si>
  <si>
    <t>Podklad ze štěrkodrtě ŠD tl 170 mm</t>
  </si>
  <si>
    <t>218942154</t>
  </si>
  <si>
    <t>Podklad ze štěrkodrti ŠD s rozprostřením a zhutněním, po zhutnění tl. 170 mm</t>
  </si>
  <si>
    <t>426539459</t>
  </si>
  <si>
    <t>1278424046</t>
  </si>
  <si>
    <t>1573801089</t>
  </si>
  <si>
    <t>-2073958203</t>
  </si>
  <si>
    <t>1187597129</t>
  </si>
  <si>
    <t>-1874902551</t>
  </si>
  <si>
    <t>4333,33333333333*0,015 'Přepočtené koeficientem množství</t>
  </si>
  <si>
    <t>1695740459</t>
  </si>
  <si>
    <t>170309370</t>
  </si>
  <si>
    <t>-204569407</t>
  </si>
  <si>
    <t>942187537</t>
  </si>
  <si>
    <t>-352205716</t>
  </si>
  <si>
    <t>1479092607</t>
  </si>
  <si>
    <t>-521235963</t>
  </si>
  <si>
    <t>2021374475</t>
  </si>
  <si>
    <t>R159812146</t>
  </si>
  <si>
    <t>M+D Betonový kvetináč 1,2x1,2x0,6m s výsadbou</t>
  </si>
  <si>
    <t>-1256898467</t>
  </si>
  <si>
    <t>R15981215</t>
  </si>
  <si>
    <t>M+D Betnový květináč 1,0x0,4x0,6 s výsadbou</t>
  </si>
  <si>
    <t>-2107641248</t>
  </si>
  <si>
    <t>R15981216</t>
  </si>
  <si>
    <t xml:space="preserve">M+D Lavička </t>
  </si>
  <si>
    <t>-1959887067</t>
  </si>
  <si>
    <t>R19121436</t>
  </si>
  <si>
    <t>M+D Odpadkový koš betonový</t>
  </si>
  <si>
    <t>-714624469</t>
  </si>
  <si>
    <t>-487414614</t>
  </si>
  <si>
    <t>-840997020</t>
  </si>
  <si>
    <t>-1063516139</t>
  </si>
  <si>
    <t>153650404</t>
  </si>
  <si>
    <t>-1249684451</t>
  </si>
  <si>
    <t>1874369677</t>
  </si>
  <si>
    <t>SO23 - Objekt 23</t>
  </si>
  <si>
    <t>-1694539457</t>
  </si>
  <si>
    <t>1224862797</t>
  </si>
  <si>
    <t>-1565178379</t>
  </si>
  <si>
    <t>-457738390</t>
  </si>
  <si>
    <t>-1172492571</t>
  </si>
  <si>
    <t>-1595782199</t>
  </si>
  <si>
    <t>3,6*2,1</t>
  </si>
  <si>
    <t>1128149885</t>
  </si>
  <si>
    <t>384406765</t>
  </si>
  <si>
    <t>527764541</t>
  </si>
  <si>
    <t>402503714</t>
  </si>
  <si>
    <t>1339458382</t>
  </si>
  <si>
    <t>-968965916</t>
  </si>
  <si>
    <t>-699436278</t>
  </si>
  <si>
    <t>-1346429288</t>
  </si>
  <si>
    <t>-979297451</t>
  </si>
  <si>
    <t>-980474947</t>
  </si>
  <si>
    <t>-175901862</t>
  </si>
  <si>
    <t>1551370110</t>
  </si>
  <si>
    <t>1824124632</t>
  </si>
  <si>
    <t>-139035143</t>
  </si>
  <si>
    <t>-376713069</t>
  </si>
  <si>
    <t>407602868</t>
  </si>
  <si>
    <t>-919388481</t>
  </si>
  <si>
    <t>-2110137653</t>
  </si>
  <si>
    <t>-225488742</t>
  </si>
  <si>
    <t>-619751489</t>
  </si>
  <si>
    <t>-975864001</t>
  </si>
  <si>
    <t>SO24 - Objekt 24</t>
  </si>
  <si>
    <t>-1260645479</t>
  </si>
  <si>
    <t>469135877</t>
  </si>
  <si>
    <t>-1890955041</t>
  </si>
  <si>
    <t>22*0,3</t>
  </si>
  <si>
    <t>-26990193</t>
  </si>
  <si>
    <t>868052688</t>
  </si>
  <si>
    <t>1938743863</t>
  </si>
  <si>
    <t>6,6*2,1</t>
  </si>
  <si>
    <t>672304365</t>
  </si>
  <si>
    <t>-1711192907</t>
  </si>
  <si>
    <t>9*0,015 'Přepočtené koeficientem množství</t>
  </si>
  <si>
    <t>1827311727</t>
  </si>
  <si>
    <t>-1703491092</t>
  </si>
  <si>
    <t>2063017871</t>
  </si>
  <si>
    <t>1841861809</t>
  </si>
  <si>
    <t>-1144563472</t>
  </si>
  <si>
    <t>-975109190</t>
  </si>
  <si>
    <t>1070894535</t>
  </si>
  <si>
    <t>172266893</t>
  </si>
  <si>
    <t>883074786</t>
  </si>
  <si>
    <t>-653467704</t>
  </si>
  <si>
    <t>-600173568</t>
  </si>
  <si>
    <t>-374179082</t>
  </si>
  <si>
    <t>813460865</t>
  </si>
  <si>
    <t>1293449621</t>
  </si>
  <si>
    <t>1678506403</t>
  </si>
  <si>
    <t>835611025</t>
  </si>
  <si>
    <t>-1561476651</t>
  </si>
  <si>
    <t>943595082</t>
  </si>
  <si>
    <t>1082894598</t>
  </si>
  <si>
    <t>806805683</t>
  </si>
  <si>
    <t>-320634779</t>
  </si>
  <si>
    <t>-353079910</t>
  </si>
  <si>
    <t>-482835801</t>
  </si>
  <si>
    <t>-777896711</t>
  </si>
  <si>
    <t>SO25 - Objekt 25</t>
  </si>
  <si>
    <t>-1839732416</t>
  </si>
  <si>
    <t>2107254425</t>
  </si>
  <si>
    <t>-159904386</t>
  </si>
  <si>
    <t>791730083</t>
  </si>
  <si>
    <t>-1221135534</t>
  </si>
  <si>
    <t>-983903980</t>
  </si>
  <si>
    <t>707948121</t>
  </si>
  <si>
    <t>-1649991154</t>
  </si>
  <si>
    <t>74311871</t>
  </si>
  <si>
    <t>-1086855073</t>
  </si>
  <si>
    <t>-685287933</t>
  </si>
  <si>
    <t>-2089880685</t>
  </si>
  <si>
    <t>676337529</t>
  </si>
  <si>
    <t>-867002185</t>
  </si>
  <si>
    <t>-965965511</t>
  </si>
  <si>
    <t>-564009395</t>
  </si>
  <si>
    <t>2090062810</t>
  </si>
  <si>
    <t>916131113</t>
  </si>
  <si>
    <t>Osazení silničního obrubníku betonového ležatého s boční opěrou do lože z betonu prostého</t>
  </si>
  <si>
    <t>1899709944</t>
  </si>
  <si>
    <t>Osazení silničního obrubníku betonového se zřízením lože, s vyplněním a zatřením spár cementovou maltou ležatého s boční opěrou z betonu prostého tř. C 12/15, do lože z betonu prostého téže značky</t>
  </si>
  <si>
    <t>592174650</t>
  </si>
  <si>
    <t>obrubník betonový silniční Standard 100x15x25 cm</t>
  </si>
  <si>
    <t>1101457079</t>
  </si>
  <si>
    <t>Obrubníky betonové a železobetonové obrubník silniční Standard   100 x 15 x 25</t>
  </si>
  <si>
    <t>-1927466849</t>
  </si>
  <si>
    <t>-744042107</t>
  </si>
  <si>
    <t>1892804486</t>
  </si>
  <si>
    <t>-1587501125</t>
  </si>
  <si>
    <t>-2070337676</t>
  </si>
  <si>
    <t>1016420166</t>
  </si>
  <si>
    <t>SO26 - Objekt 26</t>
  </si>
  <si>
    <t>-1539975479</t>
  </si>
  <si>
    <t>932955271</t>
  </si>
  <si>
    <t>58*0,3</t>
  </si>
  <si>
    <t>75302644</t>
  </si>
  <si>
    <t>1927866261</t>
  </si>
  <si>
    <t>-1138098873</t>
  </si>
  <si>
    <t>17,4*2,1</t>
  </si>
  <si>
    <t>1200202413</t>
  </si>
  <si>
    <t>-1692109089</t>
  </si>
  <si>
    <t>11*0,015 'Přepočtené koeficientem množství</t>
  </si>
  <si>
    <t>-1933070833</t>
  </si>
  <si>
    <t>-167348264</t>
  </si>
  <si>
    <t>-2000003453</t>
  </si>
  <si>
    <t>-1596902447</t>
  </si>
  <si>
    <t>843526620</t>
  </si>
  <si>
    <t>1969614139</t>
  </si>
  <si>
    <t>976009028</t>
  </si>
  <si>
    <t>-819835018</t>
  </si>
  <si>
    <t>-203168899</t>
  </si>
  <si>
    <t>1376014949</t>
  </si>
  <si>
    <t>529161155</t>
  </si>
  <si>
    <t>1415937458</t>
  </si>
  <si>
    <t>-1781178485</t>
  </si>
  <si>
    <t>-2137448623</t>
  </si>
  <si>
    <t>242716089</t>
  </si>
  <si>
    <t>1898237122</t>
  </si>
  <si>
    <t>562539438</t>
  </si>
  <si>
    <t>R9651521</t>
  </si>
  <si>
    <t xml:space="preserve">Bourání zděné zídky </t>
  </si>
  <si>
    <t>1275324462</t>
  </si>
  <si>
    <t>508345164</t>
  </si>
  <si>
    <t>-106363084</t>
  </si>
  <si>
    <t>2058095000</t>
  </si>
  <si>
    <t>188168184</t>
  </si>
  <si>
    <t>-256392803</t>
  </si>
  <si>
    <t>2054495685</t>
  </si>
  <si>
    <t>SO27 - Objekt 27</t>
  </si>
  <si>
    <t>-281077347</t>
  </si>
  <si>
    <t>1539193944</t>
  </si>
  <si>
    <t>-266435912</t>
  </si>
  <si>
    <t>16*0,3</t>
  </si>
  <si>
    <t>397188610</t>
  </si>
  <si>
    <t>-1917931491</t>
  </si>
  <si>
    <t>516063350</t>
  </si>
  <si>
    <t>4,8*2,1</t>
  </si>
  <si>
    <t>295467610</t>
  </si>
  <si>
    <t>818607959</t>
  </si>
  <si>
    <t>215980980</t>
  </si>
  <si>
    <t>-747708279</t>
  </si>
  <si>
    <t>-311134496</t>
  </si>
  <si>
    <t>419988072</t>
  </si>
  <si>
    <t>1389812103</t>
  </si>
  <si>
    <t>-697719005</t>
  </si>
  <si>
    <t>1882410087</t>
  </si>
  <si>
    <t>1325840586</t>
  </si>
  <si>
    <t>564985262</t>
  </si>
  <si>
    <t>-1345924420</t>
  </si>
  <si>
    <t>1274920251</t>
  </si>
  <si>
    <t>377043457</t>
  </si>
  <si>
    <t>-1207923302</t>
  </si>
  <si>
    <t>647492526</t>
  </si>
  <si>
    <t>1608276527</t>
  </si>
  <si>
    <t>41022327</t>
  </si>
  <si>
    <t>78801027</t>
  </si>
  <si>
    <t>SO28 - Objekt 28</t>
  </si>
  <si>
    <t>-2125127509</t>
  </si>
  <si>
    <t>-1271590705</t>
  </si>
  <si>
    <t>288845251</t>
  </si>
  <si>
    <t>55*0,41</t>
  </si>
  <si>
    <t>946400486</t>
  </si>
  <si>
    <t>-1621267512</t>
  </si>
  <si>
    <t>-1164200806</t>
  </si>
  <si>
    <t>22,5*2,1</t>
  </si>
  <si>
    <t>-174574847</t>
  </si>
  <si>
    <t>-1126061067</t>
  </si>
  <si>
    <t>21*0,015 'Přepočtené koeficientem množství</t>
  </si>
  <si>
    <t>-220921593</t>
  </si>
  <si>
    <t>834693683</t>
  </si>
  <si>
    <t>-1457766387</t>
  </si>
  <si>
    <t>-1900263053</t>
  </si>
  <si>
    <t>12*2</t>
  </si>
  <si>
    <t>354298686</t>
  </si>
  <si>
    <t>14+29</t>
  </si>
  <si>
    <t>-1438294919</t>
  </si>
  <si>
    <t>867791379</t>
  </si>
  <si>
    <t>1016421634</t>
  </si>
  <si>
    <t>1864187372</t>
  </si>
  <si>
    <t>-417962295</t>
  </si>
  <si>
    <t>-238020709</t>
  </si>
  <si>
    <t>596412210</t>
  </si>
  <si>
    <t>Kladení dlažby z vegetačních tvárnic pozemních komunikací tl 80 mm do 50 m2</t>
  </si>
  <si>
    <t>-656431812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</si>
  <si>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</si>
  <si>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592281050</t>
  </si>
  <si>
    <t>tvárnice betonová zatravňovací TZX 50/50 50x50x8 cm</t>
  </si>
  <si>
    <t>1401903168</t>
  </si>
  <si>
    <t>Prefabrikáty pro komunální stavby a pro terénní úpravu ostatní betonové a železobetonové tvárnice zatravňovací TZX  50/50       50 x 50 x 8</t>
  </si>
  <si>
    <t>35645166</t>
  </si>
  <si>
    <t>-190192489</t>
  </si>
  <si>
    <t>-1484181822</t>
  </si>
  <si>
    <t>127250066</t>
  </si>
  <si>
    <t>354263531</t>
  </si>
  <si>
    <t>1477073977</t>
  </si>
  <si>
    <t>393464534</t>
  </si>
  <si>
    <t>-60978325</t>
  </si>
  <si>
    <t>1992049754</t>
  </si>
  <si>
    <t>-876175638</t>
  </si>
  <si>
    <t>-758375991</t>
  </si>
  <si>
    <t>-1838358369</t>
  </si>
  <si>
    <t>1821755039</t>
  </si>
  <si>
    <t>-1687124619</t>
  </si>
  <si>
    <t>-179130928</t>
  </si>
  <si>
    <t>1337581342</t>
  </si>
  <si>
    <t>-998932093</t>
  </si>
  <si>
    <t>SO29 - Objekt 29</t>
  </si>
  <si>
    <t>-77213115</t>
  </si>
  <si>
    <t>-2001492412</t>
  </si>
  <si>
    <t>-1257520702</t>
  </si>
  <si>
    <t>21*0,41</t>
  </si>
  <si>
    <t>259311280</t>
  </si>
  <si>
    <t>669685070</t>
  </si>
  <si>
    <t>-1530729346</t>
  </si>
  <si>
    <t>8,61*2,1</t>
  </si>
  <si>
    <t>-1305547264</t>
  </si>
  <si>
    <t>-1191892964</t>
  </si>
  <si>
    <t>-1111635355</t>
  </si>
  <si>
    <t>-1852334699</t>
  </si>
  <si>
    <t>931267889</t>
  </si>
  <si>
    <t>241582778</t>
  </si>
  <si>
    <t>7*2</t>
  </si>
  <si>
    <t>52785468</t>
  </si>
  <si>
    <t>-2145055023</t>
  </si>
  <si>
    <t>-735355289</t>
  </si>
  <si>
    <t>-685669521</t>
  </si>
  <si>
    <t>100273558</t>
  </si>
  <si>
    <t>-1996622299</t>
  </si>
  <si>
    <t>100795799</t>
  </si>
  <si>
    <t>2007734680</t>
  </si>
  <si>
    <t>-1702769465</t>
  </si>
  <si>
    <t>-1944721656</t>
  </si>
  <si>
    <t>1465548385</t>
  </si>
  <si>
    <t>-1581005747</t>
  </si>
  <si>
    <t>1679297901</t>
  </si>
  <si>
    <t>693475356</t>
  </si>
  <si>
    <t>197987404</t>
  </si>
  <si>
    <t>972023931</t>
  </si>
  <si>
    <t>264551804</t>
  </si>
  <si>
    <t>-1242890791</t>
  </si>
  <si>
    <t>1016771286</t>
  </si>
  <si>
    <t>-992328857</t>
  </si>
  <si>
    <t>76317450</t>
  </si>
  <si>
    <t>-758519650</t>
  </si>
  <si>
    <t>-1865534210</t>
  </si>
  <si>
    <t>790390450</t>
  </si>
  <si>
    <t>SO30 - Objekt 30</t>
  </si>
  <si>
    <t>1632474078</t>
  </si>
  <si>
    <t>-1060576810</t>
  </si>
  <si>
    <t>313333310</t>
  </si>
  <si>
    <t>-1004887684</t>
  </si>
  <si>
    <t>-1473119117</t>
  </si>
  <si>
    <t>405043712</t>
  </si>
  <si>
    <t>-992805467</t>
  </si>
  <si>
    <t>-1168616297</t>
  </si>
  <si>
    <t>10*0,015 'Přepočtené koeficientem množství</t>
  </si>
  <si>
    <t>-586510957</t>
  </si>
  <si>
    <t>-1399093042</t>
  </si>
  <si>
    <t>901048672</t>
  </si>
  <si>
    <t>1765504812</t>
  </si>
  <si>
    <t>1698272874</t>
  </si>
  <si>
    <t>-939740604</t>
  </si>
  <si>
    <t>918549129</t>
  </si>
  <si>
    <t>-1567218527</t>
  </si>
  <si>
    <t>1806949845</t>
  </si>
  <si>
    <t>-1206880253</t>
  </si>
  <si>
    <t>1269687570</t>
  </si>
  <si>
    <t>-1291272294</t>
  </si>
  <si>
    <t>1547480124</t>
  </si>
  <si>
    <t>1836642676</t>
  </si>
  <si>
    <t>-1719270949</t>
  </si>
  <si>
    <t>-1068858873</t>
  </si>
  <si>
    <t>1669781564</t>
  </si>
  <si>
    <t>1362089378</t>
  </si>
  <si>
    <t>-2101887771</t>
  </si>
  <si>
    <t>-1220463267</t>
  </si>
  <si>
    <t>-156507743</t>
  </si>
  <si>
    <t>33259406</t>
  </si>
  <si>
    <t>SO31 - Objekt 31</t>
  </si>
  <si>
    <t>-632152115</t>
  </si>
  <si>
    <t>708441750</t>
  </si>
  <si>
    <t>402852511</t>
  </si>
  <si>
    <t>27*0,3</t>
  </si>
  <si>
    <t>528286103</t>
  </si>
  <si>
    <t>-456964743</t>
  </si>
  <si>
    <t>159595124</t>
  </si>
  <si>
    <t>8,1*2,1</t>
  </si>
  <si>
    <t>1360870463</t>
  </si>
  <si>
    <t>1944762061</t>
  </si>
  <si>
    <t>-1093860662</t>
  </si>
  <si>
    <t>2005457182</t>
  </si>
  <si>
    <t>1327107711</t>
  </si>
  <si>
    <t>-77424789</t>
  </si>
  <si>
    <t>802259758</t>
  </si>
  <si>
    <t>1867506981</t>
  </si>
  <si>
    <t>756593818</t>
  </si>
  <si>
    <t>1604303385</t>
  </si>
  <si>
    <t>-825951749</t>
  </si>
  <si>
    <t>1510260465</t>
  </si>
  <si>
    <t>-1480729930</t>
  </si>
  <si>
    <t>-767129205</t>
  </si>
  <si>
    <t>923072484</t>
  </si>
  <si>
    <t>1093320436</t>
  </si>
  <si>
    <t>2022946660</t>
  </si>
  <si>
    <t>-1084642329</t>
  </si>
  <si>
    <t>1537928763</t>
  </si>
  <si>
    <t>-1188130618</t>
  </si>
  <si>
    <t>874518544</t>
  </si>
  <si>
    <t>-1382530325</t>
  </si>
  <si>
    <t>-1683525145</t>
  </si>
  <si>
    <t>-605819191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</si>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</sst>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2" t="s">
        <v>16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7"/>
      <c r="AQ5" s="29"/>
      <c r="BE5" s="33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4" t="s">
        <v>19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7"/>
      <c r="AQ6" s="29"/>
      <c r="BE6" s="331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31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31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1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31"/>
      <c r="BS10" s="22" t="s">
        <v>20</v>
      </c>
    </row>
    <row r="11" spans="1:74" ht="18.399999999999999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33</v>
      </c>
      <c r="AL11" s="27"/>
      <c r="AM11" s="27"/>
      <c r="AN11" s="33" t="s">
        <v>22</v>
      </c>
      <c r="AO11" s="27"/>
      <c r="AP11" s="27"/>
      <c r="AQ11" s="29"/>
      <c r="BE11" s="331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1"/>
      <c r="BS12" s="22" t="s">
        <v>20</v>
      </c>
    </row>
    <row r="13" spans="1:74" ht="14.45" customHeight="1">
      <c r="B13" s="26"/>
      <c r="C13" s="27"/>
      <c r="D13" s="35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35</v>
      </c>
      <c r="AO13" s="27"/>
      <c r="AP13" s="27"/>
      <c r="AQ13" s="29"/>
      <c r="BE13" s="331"/>
      <c r="BS13" s="22" t="s">
        <v>20</v>
      </c>
    </row>
    <row r="14" spans="1:74">
      <c r="B14" s="26"/>
      <c r="C14" s="27"/>
      <c r="D14" s="27"/>
      <c r="E14" s="335" t="s">
        <v>35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5" t="s">
        <v>33</v>
      </c>
      <c r="AL14" s="27"/>
      <c r="AM14" s="27"/>
      <c r="AN14" s="37" t="s">
        <v>35</v>
      </c>
      <c r="AO14" s="27"/>
      <c r="AP14" s="27"/>
      <c r="AQ14" s="29"/>
      <c r="BE14" s="331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1"/>
      <c r="BS15" s="22" t="s">
        <v>6</v>
      </c>
    </row>
    <row r="16" spans="1:74" ht="14.45" customHeight="1">
      <c r="B16" s="26"/>
      <c r="C16" s="27"/>
      <c r="D16" s="35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31"/>
      <c r="BS16" s="22" t="s">
        <v>6</v>
      </c>
    </row>
    <row r="17" spans="2:71" ht="18.399999999999999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33</v>
      </c>
      <c r="AL17" s="27"/>
      <c r="AM17" s="27"/>
      <c r="AN17" s="33" t="s">
        <v>22</v>
      </c>
      <c r="AO17" s="27"/>
      <c r="AP17" s="27"/>
      <c r="AQ17" s="29"/>
      <c r="BE17" s="331"/>
      <c r="BS17" s="22" t="s">
        <v>37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1"/>
      <c r="BS18" s="22" t="s">
        <v>8</v>
      </c>
    </row>
    <row r="19" spans="2:71" ht="14.45" customHeight="1">
      <c r="B19" s="26"/>
      <c r="C19" s="27"/>
      <c r="D19" s="35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1"/>
      <c r="BS19" s="22" t="s">
        <v>8</v>
      </c>
    </row>
    <row r="20" spans="2:71" ht="22.5" customHeight="1">
      <c r="B20" s="26"/>
      <c r="C20" s="27"/>
      <c r="D20" s="27"/>
      <c r="E20" s="337" t="s">
        <v>22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7"/>
      <c r="AP20" s="27"/>
      <c r="AQ20" s="29"/>
      <c r="BE20" s="33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1"/>
    </row>
    <row r="23" spans="2:71" s="1" customFormat="1" ht="25.9" customHeight="1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8">
        <f>ROUND(AG51,2)</f>
        <v>0</v>
      </c>
      <c r="AL23" s="339"/>
      <c r="AM23" s="339"/>
      <c r="AN23" s="339"/>
      <c r="AO23" s="339"/>
      <c r="AP23" s="40"/>
      <c r="AQ23" s="43"/>
      <c r="BE23" s="33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1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0" t="s">
        <v>40</v>
      </c>
      <c r="M25" s="340"/>
      <c r="N25" s="340"/>
      <c r="O25" s="340"/>
      <c r="P25" s="40"/>
      <c r="Q25" s="40"/>
      <c r="R25" s="40"/>
      <c r="S25" s="40"/>
      <c r="T25" s="40"/>
      <c r="U25" s="40"/>
      <c r="V25" s="40"/>
      <c r="W25" s="340" t="s">
        <v>41</v>
      </c>
      <c r="X25" s="340"/>
      <c r="Y25" s="340"/>
      <c r="Z25" s="340"/>
      <c r="AA25" s="340"/>
      <c r="AB25" s="340"/>
      <c r="AC25" s="340"/>
      <c r="AD25" s="340"/>
      <c r="AE25" s="340"/>
      <c r="AF25" s="40"/>
      <c r="AG25" s="40"/>
      <c r="AH25" s="40"/>
      <c r="AI25" s="40"/>
      <c r="AJ25" s="40"/>
      <c r="AK25" s="340" t="s">
        <v>42</v>
      </c>
      <c r="AL25" s="340"/>
      <c r="AM25" s="340"/>
      <c r="AN25" s="340"/>
      <c r="AO25" s="340"/>
      <c r="AP25" s="40"/>
      <c r="AQ25" s="43"/>
      <c r="BE25" s="331"/>
    </row>
    <row r="26" spans="2:71" s="2" customFormat="1" ht="14.45" customHeight="1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41">
        <v>0.21</v>
      </c>
      <c r="M26" s="342"/>
      <c r="N26" s="342"/>
      <c r="O26" s="342"/>
      <c r="P26" s="46"/>
      <c r="Q26" s="46"/>
      <c r="R26" s="46"/>
      <c r="S26" s="46"/>
      <c r="T26" s="46"/>
      <c r="U26" s="46"/>
      <c r="V26" s="46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6"/>
      <c r="AG26" s="46"/>
      <c r="AH26" s="46"/>
      <c r="AI26" s="46"/>
      <c r="AJ26" s="46"/>
      <c r="AK26" s="343">
        <f>ROUND(AV51,2)</f>
        <v>0</v>
      </c>
      <c r="AL26" s="342"/>
      <c r="AM26" s="342"/>
      <c r="AN26" s="342"/>
      <c r="AO26" s="342"/>
      <c r="AP26" s="46"/>
      <c r="AQ26" s="48"/>
      <c r="BE26" s="331"/>
    </row>
    <row r="27" spans="2:71" s="2" customFormat="1" ht="14.45" customHeight="1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41">
        <v>0.15</v>
      </c>
      <c r="M27" s="342"/>
      <c r="N27" s="342"/>
      <c r="O27" s="342"/>
      <c r="P27" s="46"/>
      <c r="Q27" s="46"/>
      <c r="R27" s="46"/>
      <c r="S27" s="46"/>
      <c r="T27" s="46"/>
      <c r="U27" s="46"/>
      <c r="V27" s="46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6"/>
      <c r="AG27" s="46"/>
      <c r="AH27" s="46"/>
      <c r="AI27" s="46"/>
      <c r="AJ27" s="46"/>
      <c r="AK27" s="343">
        <f>ROUND(AW51,2)</f>
        <v>0</v>
      </c>
      <c r="AL27" s="342"/>
      <c r="AM27" s="342"/>
      <c r="AN27" s="342"/>
      <c r="AO27" s="342"/>
      <c r="AP27" s="46"/>
      <c r="AQ27" s="48"/>
      <c r="BE27" s="331"/>
    </row>
    <row r="28" spans="2:71" s="2" customFormat="1" ht="14.45" hidden="1" customHeight="1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41">
        <v>0.21</v>
      </c>
      <c r="M28" s="342"/>
      <c r="N28" s="342"/>
      <c r="O28" s="342"/>
      <c r="P28" s="46"/>
      <c r="Q28" s="46"/>
      <c r="R28" s="46"/>
      <c r="S28" s="46"/>
      <c r="T28" s="46"/>
      <c r="U28" s="46"/>
      <c r="V28" s="46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6"/>
      <c r="AG28" s="46"/>
      <c r="AH28" s="46"/>
      <c r="AI28" s="46"/>
      <c r="AJ28" s="46"/>
      <c r="AK28" s="343">
        <v>0</v>
      </c>
      <c r="AL28" s="342"/>
      <c r="AM28" s="342"/>
      <c r="AN28" s="342"/>
      <c r="AO28" s="342"/>
      <c r="AP28" s="46"/>
      <c r="AQ28" s="48"/>
      <c r="BE28" s="331"/>
    </row>
    <row r="29" spans="2:71" s="2" customFormat="1" ht="14.45" hidden="1" customHeight="1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41">
        <v>0.15</v>
      </c>
      <c r="M29" s="342"/>
      <c r="N29" s="342"/>
      <c r="O29" s="342"/>
      <c r="P29" s="46"/>
      <c r="Q29" s="46"/>
      <c r="R29" s="46"/>
      <c r="S29" s="46"/>
      <c r="T29" s="46"/>
      <c r="U29" s="46"/>
      <c r="V29" s="46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6"/>
      <c r="AG29" s="46"/>
      <c r="AH29" s="46"/>
      <c r="AI29" s="46"/>
      <c r="AJ29" s="46"/>
      <c r="AK29" s="343">
        <v>0</v>
      </c>
      <c r="AL29" s="342"/>
      <c r="AM29" s="342"/>
      <c r="AN29" s="342"/>
      <c r="AO29" s="342"/>
      <c r="AP29" s="46"/>
      <c r="AQ29" s="48"/>
      <c r="BE29" s="331"/>
    </row>
    <row r="30" spans="2:71" s="2" customFormat="1" ht="14.45" hidden="1" customHeight="1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41">
        <v>0</v>
      </c>
      <c r="M30" s="342"/>
      <c r="N30" s="342"/>
      <c r="O30" s="342"/>
      <c r="P30" s="46"/>
      <c r="Q30" s="46"/>
      <c r="R30" s="46"/>
      <c r="S30" s="46"/>
      <c r="T30" s="46"/>
      <c r="U30" s="46"/>
      <c r="V30" s="46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6"/>
      <c r="AG30" s="46"/>
      <c r="AH30" s="46"/>
      <c r="AI30" s="46"/>
      <c r="AJ30" s="46"/>
      <c r="AK30" s="343">
        <v>0</v>
      </c>
      <c r="AL30" s="342"/>
      <c r="AM30" s="342"/>
      <c r="AN30" s="342"/>
      <c r="AO30" s="342"/>
      <c r="AP30" s="46"/>
      <c r="AQ30" s="48"/>
      <c r="BE30" s="33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1"/>
    </row>
    <row r="32" spans="2:71" s="1" customFormat="1" ht="25.9" customHeight="1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44" t="s">
        <v>51</v>
      </c>
      <c r="Y32" s="345"/>
      <c r="Z32" s="345"/>
      <c r="AA32" s="345"/>
      <c r="AB32" s="345"/>
      <c r="AC32" s="51"/>
      <c r="AD32" s="51"/>
      <c r="AE32" s="51"/>
      <c r="AF32" s="51"/>
      <c r="AG32" s="51"/>
      <c r="AH32" s="51"/>
      <c r="AI32" s="51"/>
      <c r="AJ32" s="51"/>
      <c r="AK32" s="346">
        <f>SUM(AK23:AK30)</f>
        <v>0</v>
      </c>
      <c r="AL32" s="345"/>
      <c r="AM32" s="345"/>
      <c r="AN32" s="345"/>
      <c r="AO32" s="347"/>
      <c r="AP32" s="49"/>
      <c r="AQ32" s="53"/>
      <c r="BE32" s="33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52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16-AD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8" t="str">
        <f>K6</f>
        <v>Výstavba 31ks podzemních kontejnerů na území MČ Praha 8 - II. etapa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50" t="str">
        <f>IF(AN8= "","",AN8)</f>
        <v>25. 8. 2016</v>
      </c>
      <c r="AN44" s="350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36</v>
      </c>
      <c r="AJ46" s="61"/>
      <c r="AK46" s="61"/>
      <c r="AL46" s="61"/>
      <c r="AM46" s="351" t="str">
        <f>IF(E17="","",E17)</f>
        <v xml:space="preserve"> </v>
      </c>
      <c r="AN46" s="351"/>
      <c r="AO46" s="351"/>
      <c r="AP46" s="351"/>
      <c r="AQ46" s="61"/>
      <c r="AR46" s="59"/>
      <c r="AS46" s="352" t="s">
        <v>53</v>
      </c>
      <c r="AT46" s="353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34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54"/>
      <c r="AT47" s="355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6"/>
      <c r="AT48" s="357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8" t="s">
        <v>54</v>
      </c>
      <c r="D49" s="359"/>
      <c r="E49" s="359"/>
      <c r="F49" s="359"/>
      <c r="G49" s="359"/>
      <c r="H49" s="77"/>
      <c r="I49" s="360" t="s">
        <v>55</v>
      </c>
      <c r="J49" s="359"/>
      <c r="K49" s="359"/>
      <c r="L49" s="359"/>
      <c r="M49" s="359"/>
      <c r="N49" s="359"/>
      <c r="O49" s="359"/>
      <c r="P49" s="359"/>
      <c r="Q49" s="359"/>
      <c r="R49" s="359"/>
      <c r="S49" s="359"/>
      <c r="T49" s="359"/>
      <c r="U49" s="359"/>
      <c r="V49" s="359"/>
      <c r="W49" s="359"/>
      <c r="X49" s="359"/>
      <c r="Y49" s="359"/>
      <c r="Z49" s="359"/>
      <c r="AA49" s="359"/>
      <c r="AB49" s="359"/>
      <c r="AC49" s="359"/>
      <c r="AD49" s="359"/>
      <c r="AE49" s="359"/>
      <c r="AF49" s="359"/>
      <c r="AG49" s="361" t="s">
        <v>56</v>
      </c>
      <c r="AH49" s="359"/>
      <c r="AI49" s="359"/>
      <c r="AJ49" s="359"/>
      <c r="AK49" s="359"/>
      <c r="AL49" s="359"/>
      <c r="AM49" s="359"/>
      <c r="AN49" s="360" t="s">
        <v>57</v>
      </c>
      <c r="AO49" s="359"/>
      <c r="AP49" s="359"/>
      <c r="AQ49" s="78" t="s">
        <v>58</v>
      </c>
      <c r="AR49" s="59"/>
      <c r="AS49" s="79" t="s">
        <v>59</v>
      </c>
      <c r="AT49" s="80" t="s">
        <v>60</v>
      </c>
      <c r="AU49" s="80" t="s">
        <v>61</v>
      </c>
      <c r="AV49" s="80" t="s">
        <v>62</v>
      </c>
      <c r="AW49" s="80" t="s">
        <v>63</v>
      </c>
      <c r="AX49" s="80" t="s">
        <v>64</v>
      </c>
      <c r="AY49" s="80" t="s">
        <v>65</v>
      </c>
      <c r="AZ49" s="80" t="s">
        <v>66</v>
      </c>
      <c r="BA49" s="80" t="s">
        <v>67</v>
      </c>
      <c r="BB49" s="80" t="s">
        <v>68</v>
      </c>
      <c r="BC49" s="80" t="s">
        <v>69</v>
      </c>
      <c r="BD49" s="81" t="s">
        <v>70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71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5">
        <f>ROUND(SUM(AG52:AG82),2)</f>
        <v>0</v>
      </c>
      <c r="AH51" s="365"/>
      <c r="AI51" s="365"/>
      <c r="AJ51" s="365"/>
      <c r="AK51" s="365"/>
      <c r="AL51" s="365"/>
      <c r="AM51" s="365"/>
      <c r="AN51" s="366">
        <f t="shared" ref="AN51:AN82" si="0">SUM(AG51,AT51)</f>
        <v>0</v>
      </c>
      <c r="AO51" s="366"/>
      <c r="AP51" s="366"/>
      <c r="AQ51" s="87" t="s">
        <v>22</v>
      </c>
      <c r="AR51" s="69"/>
      <c r="AS51" s="88">
        <f>ROUND(SUM(AS52:AS82),2)</f>
        <v>0</v>
      </c>
      <c r="AT51" s="89">
        <f t="shared" ref="AT51:AT82" si="1">ROUND(SUM(AV51:AW51),2)</f>
        <v>0</v>
      </c>
      <c r="AU51" s="90">
        <f>ROUND(SUM(AU52:AU82),5)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ROUND(SUM(AZ52:AZ82),2)</f>
        <v>0</v>
      </c>
      <c r="BA51" s="89">
        <f>ROUND(SUM(BA52:BA82),2)</f>
        <v>0</v>
      </c>
      <c r="BB51" s="89">
        <f>ROUND(SUM(BB52:BB82),2)</f>
        <v>0</v>
      </c>
      <c r="BC51" s="89">
        <f>ROUND(SUM(BC52:BC82),2)</f>
        <v>0</v>
      </c>
      <c r="BD51" s="91">
        <f>ROUND(SUM(BD52:BD82),2)</f>
        <v>0</v>
      </c>
      <c r="BS51" s="92" t="s">
        <v>72</v>
      </c>
      <c r="BT51" s="92" t="s">
        <v>73</v>
      </c>
      <c r="BU51" s="93" t="s">
        <v>74</v>
      </c>
      <c r="BV51" s="92" t="s">
        <v>75</v>
      </c>
      <c r="BW51" s="92" t="s">
        <v>7</v>
      </c>
      <c r="BX51" s="92" t="s">
        <v>76</v>
      </c>
      <c r="CL51" s="92" t="s">
        <v>22</v>
      </c>
    </row>
    <row r="52" spans="1:91" s="5" customFormat="1" ht="22.5" customHeight="1">
      <c r="A52" s="94" t="s">
        <v>77</v>
      </c>
      <c r="B52" s="95"/>
      <c r="C52" s="96"/>
      <c r="D52" s="364" t="s">
        <v>78</v>
      </c>
      <c r="E52" s="364"/>
      <c r="F52" s="364"/>
      <c r="G52" s="364"/>
      <c r="H52" s="364"/>
      <c r="I52" s="97"/>
      <c r="J52" s="364" t="s">
        <v>79</v>
      </c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2">
        <f>'SO01 - Objekt 01'!J27</f>
        <v>0</v>
      </c>
      <c r="AH52" s="363"/>
      <c r="AI52" s="363"/>
      <c r="AJ52" s="363"/>
      <c r="AK52" s="363"/>
      <c r="AL52" s="363"/>
      <c r="AM52" s="363"/>
      <c r="AN52" s="362">
        <f t="shared" si="0"/>
        <v>0</v>
      </c>
      <c r="AO52" s="363"/>
      <c r="AP52" s="363"/>
      <c r="AQ52" s="98" t="s">
        <v>80</v>
      </c>
      <c r="AR52" s="99"/>
      <c r="AS52" s="100">
        <v>0</v>
      </c>
      <c r="AT52" s="101">
        <f t="shared" si="1"/>
        <v>0</v>
      </c>
      <c r="AU52" s="102">
        <f>'SO01 - Objekt 01'!P86</f>
        <v>0</v>
      </c>
      <c r="AV52" s="101">
        <f>'SO01 - Objekt 01'!J30</f>
        <v>0</v>
      </c>
      <c r="AW52" s="101">
        <f>'SO01 - Objekt 01'!J31</f>
        <v>0</v>
      </c>
      <c r="AX52" s="101">
        <f>'SO01 - Objekt 01'!J32</f>
        <v>0</v>
      </c>
      <c r="AY52" s="101">
        <f>'SO01 - Objekt 01'!J33</f>
        <v>0</v>
      </c>
      <c r="AZ52" s="101">
        <f>'SO01 - Objekt 01'!F30</f>
        <v>0</v>
      </c>
      <c r="BA52" s="101">
        <f>'SO01 - Objekt 01'!F31</f>
        <v>0</v>
      </c>
      <c r="BB52" s="101">
        <f>'SO01 - Objekt 01'!F32</f>
        <v>0</v>
      </c>
      <c r="BC52" s="101">
        <f>'SO01 - Objekt 01'!F33</f>
        <v>0</v>
      </c>
      <c r="BD52" s="103">
        <f>'SO01 - Objekt 01'!F34</f>
        <v>0</v>
      </c>
      <c r="BT52" s="104" t="s">
        <v>24</v>
      </c>
      <c r="BV52" s="104" t="s">
        <v>75</v>
      </c>
      <c r="BW52" s="104" t="s">
        <v>81</v>
      </c>
      <c r="BX52" s="104" t="s">
        <v>7</v>
      </c>
      <c r="CL52" s="104" t="s">
        <v>22</v>
      </c>
      <c r="CM52" s="104" t="s">
        <v>82</v>
      </c>
    </row>
    <row r="53" spans="1:91" s="5" customFormat="1" ht="22.5" customHeight="1">
      <c r="A53" s="94" t="s">
        <v>77</v>
      </c>
      <c r="B53" s="95"/>
      <c r="C53" s="96"/>
      <c r="D53" s="364" t="s">
        <v>83</v>
      </c>
      <c r="E53" s="364"/>
      <c r="F53" s="364"/>
      <c r="G53" s="364"/>
      <c r="H53" s="364"/>
      <c r="I53" s="97"/>
      <c r="J53" s="364" t="s">
        <v>84</v>
      </c>
      <c r="K53" s="364"/>
      <c r="L53" s="364"/>
      <c r="M53" s="364"/>
      <c r="N53" s="364"/>
      <c r="O53" s="364"/>
      <c r="P53" s="364"/>
      <c r="Q53" s="364"/>
      <c r="R53" s="364"/>
      <c r="S53" s="364"/>
      <c r="T53" s="364"/>
      <c r="U53" s="364"/>
      <c r="V53" s="364"/>
      <c r="W53" s="364"/>
      <c r="X53" s="364"/>
      <c r="Y53" s="364"/>
      <c r="Z53" s="364"/>
      <c r="AA53" s="364"/>
      <c r="AB53" s="364"/>
      <c r="AC53" s="364"/>
      <c r="AD53" s="364"/>
      <c r="AE53" s="364"/>
      <c r="AF53" s="364"/>
      <c r="AG53" s="362">
        <f>'SO02 - Objekt 02'!J27</f>
        <v>0</v>
      </c>
      <c r="AH53" s="363"/>
      <c r="AI53" s="363"/>
      <c r="AJ53" s="363"/>
      <c r="AK53" s="363"/>
      <c r="AL53" s="363"/>
      <c r="AM53" s="363"/>
      <c r="AN53" s="362">
        <f t="shared" si="0"/>
        <v>0</v>
      </c>
      <c r="AO53" s="363"/>
      <c r="AP53" s="363"/>
      <c r="AQ53" s="98" t="s">
        <v>80</v>
      </c>
      <c r="AR53" s="99"/>
      <c r="AS53" s="100">
        <v>0</v>
      </c>
      <c r="AT53" s="101">
        <f t="shared" si="1"/>
        <v>0</v>
      </c>
      <c r="AU53" s="102">
        <f>'SO02 - Objekt 02'!P86</f>
        <v>0</v>
      </c>
      <c r="AV53" s="101">
        <f>'SO02 - Objekt 02'!J30</f>
        <v>0</v>
      </c>
      <c r="AW53" s="101">
        <f>'SO02 - Objekt 02'!J31</f>
        <v>0</v>
      </c>
      <c r="AX53" s="101">
        <f>'SO02 - Objekt 02'!J32</f>
        <v>0</v>
      </c>
      <c r="AY53" s="101">
        <f>'SO02 - Objekt 02'!J33</f>
        <v>0</v>
      </c>
      <c r="AZ53" s="101">
        <f>'SO02 - Objekt 02'!F30</f>
        <v>0</v>
      </c>
      <c r="BA53" s="101">
        <f>'SO02 - Objekt 02'!F31</f>
        <v>0</v>
      </c>
      <c r="BB53" s="101">
        <f>'SO02 - Objekt 02'!F32</f>
        <v>0</v>
      </c>
      <c r="BC53" s="101">
        <f>'SO02 - Objekt 02'!F33</f>
        <v>0</v>
      </c>
      <c r="BD53" s="103">
        <f>'SO02 - Objekt 02'!F34</f>
        <v>0</v>
      </c>
      <c r="BT53" s="104" t="s">
        <v>24</v>
      </c>
      <c r="BV53" s="104" t="s">
        <v>75</v>
      </c>
      <c r="BW53" s="104" t="s">
        <v>85</v>
      </c>
      <c r="BX53" s="104" t="s">
        <v>7</v>
      </c>
      <c r="CL53" s="104" t="s">
        <v>22</v>
      </c>
      <c r="CM53" s="104" t="s">
        <v>82</v>
      </c>
    </row>
    <row r="54" spans="1:91" s="5" customFormat="1" ht="22.5" customHeight="1">
      <c r="A54" s="94" t="s">
        <v>77</v>
      </c>
      <c r="B54" s="95"/>
      <c r="C54" s="96"/>
      <c r="D54" s="364" t="s">
        <v>86</v>
      </c>
      <c r="E54" s="364"/>
      <c r="F54" s="364"/>
      <c r="G54" s="364"/>
      <c r="H54" s="364"/>
      <c r="I54" s="97"/>
      <c r="J54" s="364" t="s">
        <v>87</v>
      </c>
      <c r="K54" s="364"/>
      <c r="L54" s="364"/>
      <c r="M54" s="364"/>
      <c r="N54" s="364"/>
      <c r="O54" s="364"/>
      <c r="P54" s="364"/>
      <c r="Q54" s="364"/>
      <c r="R54" s="364"/>
      <c r="S54" s="364"/>
      <c r="T54" s="364"/>
      <c r="U54" s="364"/>
      <c r="V54" s="364"/>
      <c r="W54" s="364"/>
      <c r="X54" s="364"/>
      <c r="Y54" s="364"/>
      <c r="Z54" s="364"/>
      <c r="AA54" s="364"/>
      <c r="AB54" s="364"/>
      <c r="AC54" s="364"/>
      <c r="AD54" s="364"/>
      <c r="AE54" s="364"/>
      <c r="AF54" s="364"/>
      <c r="AG54" s="362">
        <f>'SO03 - Objekt 03'!J27</f>
        <v>0</v>
      </c>
      <c r="AH54" s="363"/>
      <c r="AI54" s="363"/>
      <c r="AJ54" s="363"/>
      <c r="AK54" s="363"/>
      <c r="AL54" s="363"/>
      <c r="AM54" s="363"/>
      <c r="AN54" s="362">
        <f t="shared" si="0"/>
        <v>0</v>
      </c>
      <c r="AO54" s="363"/>
      <c r="AP54" s="363"/>
      <c r="AQ54" s="98" t="s">
        <v>80</v>
      </c>
      <c r="AR54" s="99"/>
      <c r="AS54" s="100">
        <v>0</v>
      </c>
      <c r="AT54" s="101">
        <f t="shared" si="1"/>
        <v>0</v>
      </c>
      <c r="AU54" s="102">
        <f>'SO03 - Objekt 03'!P86</f>
        <v>0</v>
      </c>
      <c r="AV54" s="101">
        <f>'SO03 - Objekt 03'!J30</f>
        <v>0</v>
      </c>
      <c r="AW54" s="101">
        <f>'SO03 - Objekt 03'!J31</f>
        <v>0</v>
      </c>
      <c r="AX54" s="101">
        <f>'SO03 - Objekt 03'!J32</f>
        <v>0</v>
      </c>
      <c r="AY54" s="101">
        <f>'SO03 - Objekt 03'!J33</f>
        <v>0</v>
      </c>
      <c r="AZ54" s="101">
        <f>'SO03 - Objekt 03'!F30</f>
        <v>0</v>
      </c>
      <c r="BA54" s="101">
        <f>'SO03 - Objekt 03'!F31</f>
        <v>0</v>
      </c>
      <c r="BB54" s="101">
        <f>'SO03 - Objekt 03'!F32</f>
        <v>0</v>
      </c>
      <c r="BC54" s="101">
        <f>'SO03 - Objekt 03'!F33</f>
        <v>0</v>
      </c>
      <c r="BD54" s="103">
        <f>'SO03 - Objekt 03'!F34</f>
        <v>0</v>
      </c>
      <c r="BT54" s="104" t="s">
        <v>24</v>
      </c>
      <c r="BV54" s="104" t="s">
        <v>75</v>
      </c>
      <c r="BW54" s="104" t="s">
        <v>88</v>
      </c>
      <c r="BX54" s="104" t="s">
        <v>7</v>
      </c>
      <c r="CL54" s="104" t="s">
        <v>22</v>
      </c>
      <c r="CM54" s="104" t="s">
        <v>82</v>
      </c>
    </row>
    <row r="55" spans="1:91" s="5" customFormat="1" ht="22.5" customHeight="1">
      <c r="A55" s="94" t="s">
        <v>77</v>
      </c>
      <c r="B55" s="95"/>
      <c r="C55" s="96"/>
      <c r="D55" s="364" t="s">
        <v>89</v>
      </c>
      <c r="E55" s="364"/>
      <c r="F55" s="364"/>
      <c r="G55" s="364"/>
      <c r="H55" s="364"/>
      <c r="I55" s="97"/>
      <c r="J55" s="364" t="s">
        <v>90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2">
        <f>'SO04 - Objekt 04'!J27</f>
        <v>0</v>
      </c>
      <c r="AH55" s="363"/>
      <c r="AI55" s="363"/>
      <c r="AJ55" s="363"/>
      <c r="AK55" s="363"/>
      <c r="AL55" s="363"/>
      <c r="AM55" s="363"/>
      <c r="AN55" s="362">
        <f t="shared" si="0"/>
        <v>0</v>
      </c>
      <c r="AO55" s="363"/>
      <c r="AP55" s="363"/>
      <c r="AQ55" s="98" t="s">
        <v>80</v>
      </c>
      <c r="AR55" s="99"/>
      <c r="AS55" s="100">
        <v>0</v>
      </c>
      <c r="AT55" s="101">
        <f t="shared" si="1"/>
        <v>0</v>
      </c>
      <c r="AU55" s="102">
        <f>'SO04 - Objekt 04'!P86</f>
        <v>0</v>
      </c>
      <c r="AV55" s="101">
        <f>'SO04 - Objekt 04'!J30</f>
        <v>0</v>
      </c>
      <c r="AW55" s="101">
        <f>'SO04 - Objekt 04'!J31</f>
        <v>0</v>
      </c>
      <c r="AX55" s="101">
        <f>'SO04 - Objekt 04'!J32</f>
        <v>0</v>
      </c>
      <c r="AY55" s="101">
        <f>'SO04 - Objekt 04'!J33</f>
        <v>0</v>
      </c>
      <c r="AZ55" s="101">
        <f>'SO04 - Objekt 04'!F30</f>
        <v>0</v>
      </c>
      <c r="BA55" s="101">
        <f>'SO04 - Objekt 04'!F31</f>
        <v>0</v>
      </c>
      <c r="BB55" s="101">
        <f>'SO04 - Objekt 04'!F32</f>
        <v>0</v>
      </c>
      <c r="BC55" s="101">
        <f>'SO04 - Objekt 04'!F33</f>
        <v>0</v>
      </c>
      <c r="BD55" s="103">
        <f>'SO04 - Objekt 04'!F34</f>
        <v>0</v>
      </c>
      <c r="BT55" s="104" t="s">
        <v>24</v>
      </c>
      <c r="BV55" s="104" t="s">
        <v>75</v>
      </c>
      <c r="BW55" s="104" t="s">
        <v>91</v>
      </c>
      <c r="BX55" s="104" t="s">
        <v>7</v>
      </c>
      <c r="CL55" s="104" t="s">
        <v>22</v>
      </c>
      <c r="CM55" s="104" t="s">
        <v>82</v>
      </c>
    </row>
    <row r="56" spans="1:91" s="5" customFormat="1" ht="22.5" customHeight="1">
      <c r="A56" s="94" t="s">
        <v>77</v>
      </c>
      <c r="B56" s="95"/>
      <c r="C56" s="96"/>
      <c r="D56" s="364" t="s">
        <v>92</v>
      </c>
      <c r="E56" s="364"/>
      <c r="F56" s="364"/>
      <c r="G56" s="364"/>
      <c r="H56" s="364"/>
      <c r="I56" s="97"/>
      <c r="J56" s="364" t="s">
        <v>93</v>
      </c>
      <c r="K56" s="364"/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62">
        <f>'SO05 - Objekt 05'!J27</f>
        <v>0</v>
      </c>
      <c r="AH56" s="363"/>
      <c r="AI56" s="363"/>
      <c r="AJ56" s="363"/>
      <c r="AK56" s="363"/>
      <c r="AL56" s="363"/>
      <c r="AM56" s="363"/>
      <c r="AN56" s="362">
        <f t="shared" si="0"/>
        <v>0</v>
      </c>
      <c r="AO56" s="363"/>
      <c r="AP56" s="363"/>
      <c r="AQ56" s="98" t="s">
        <v>80</v>
      </c>
      <c r="AR56" s="99"/>
      <c r="AS56" s="100">
        <v>0</v>
      </c>
      <c r="AT56" s="101">
        <f t="shared" si="1"/>
        <v>0</v>
      </c>
      <c r="AU56" s="102">
        <f>'SO05 - Objekt 05'!P86</f>
        <v>0</v>
      </c>
      <c r="AV56" s="101">
        <f>'SO05 - Objekt 05'!J30</f>
        <v>0</v>
      </c>
      <c r="AW56" s="101">
        <f>'SO05 - Objekt 05'!J31</f>
        <v>0</v>
      </c>
      <c r="AX56" s="101">
        <f>'SO05 - Objekt 05'!J32</f>
        <v>0</v>
      </c>
      <c r="AY56" s="101">
        <f>'SO05 - Objekt 05'!J33</f>
        <v>0</v>
      </c>
      <c r="AZ56" s="101">
        <f>'SO05 - Objekt 05'!F30</f>
        <v>0</v>
      </c>
      <c r="BA56" s="101">
        <f>'SO05 - Objekt 05'!F31</f>
        <v>0</v>
      </c>
      <c r="BB56" s="101">
        <f>'SO05 - Objekt 05'!F32</f>
        <v>0</v>
      </c>
      <c r="BC56" s="101">
        <f>'SO05 - Objekt 05'!F33</f>
        <v>0</v>
      </c>
      <c r="BD56" s="103">
        <f>'SO05 - Objekt 05'!F34</f>
        <v>0</v>
      </c>
      <c r="BT56" s="104" t="s">
        <v>24</v>
      </c>
      <c r="BV56" s="104" t="s">
        <v>75</v>
      </c>
      <c r="BW56" s="104" t="s">
        <v>94</v>
      </c>
      <c r="BX56" s="104" t="s">
        <v>7</v>
      </c>
      <c r="CL56" s="104" t="s">
        <v>22</v>
      </c>
      <c r="CM56" s="104" t="s">
        <v>82</v>
      </c>
    </row>
    <row r="57" spans="1:91" s="5" customFormat="1" ht="22.5" customHeight="1">
      <c r="A57" s="94" t="s">
        <v>77</v>
      </c>
      <c r="B57" s="95"/>
      <c r="C57" s="96"/>
      <c r="D57" s="364" t="s">
        <v>95</v>
      </c>
      <c r="E57" s="364"/>
      <c r="F57" s="364"/>
      <c r="G57" s="364"/>
      <c r="H57" s="364"/>
      <c r="I57" s="97"/>
      <c r="J57" s="364" t="s">
        <v>96</v>
      </c>
      <c r="K57" s="364"/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2">
        <f>'SO06 - Objekt 06'!J27</f>
        <v>0</v>
      </c>
      <c r="AH57" s="363"/>
      <c r="AI57" s="363"/>
      <c r="AJ57" s="363"/>
      <c r="AK57" s="363"/>
      <c r="AL57" s="363"/>
      <c r="AM57" s="363"/>
      <c r="AN57" s="362">
        <f t="shared" si="0"/>
        <v>0</v>
      </c>
      <c r="AO57" s="363"/>
      <c r="AP57" s="363"/>
      <c r="AQ57" s="98" t="s">
        <v>80</v>
      </c>
      <c r="AR57" s="99"/>
      <c r="AS57" s="100">
        <v>0</v>
      </c>
      <c r="AT57" s="101">
        <f t="shared" si="1"/>
        <v>0</v>
      </c>
      <c r="AU57" s="102">
        <f>'SO06 - Objekt 06'!P86</f>
        <v>0</v>
      </c>
      <c r="AV57" s="101">
        <f>'SO06 - Objekt 06'!J30</f>
        <v>0</v>
      </c>
      <c r="AW57" s="101">
        <f>'SO06 - Objekt 06'!J31</f>
        <v>0</v>
      </c>
      <c r="AX57" s="101">
        <f>'SO06 - Objekt 06'!J32</f>
        <v>0</v>
      </c>
      <c r="AY57" s="101">
        <f>'SO06 - Objekt 06'!J33</f>
        <v>0</v>
      </c>
      <c r="AZ57" s="101">
        <f>'SO06 - Objekt 06'!F30</f>
        <v>0</v>
      </c>
      <c r="BA57" s="101">
        <f>'SO06 - Objekt 06'!F31</f>
        <v>0</v>
      </c>
      <c r="BB57" s="101">
        <f>'SO06 - Objekt 06'!F32</f>
        <v>0</v>
      </c>
      <c r="BC57" s="101">
        <f>'SO06 - Objekt 06'!F33</f>
        <v>0</v>
      </c>
      <c r="BD57" s="103">
        <f>'SO06 - Objekt 06'!F34</f>
        <v>0</v>
      </c>
      <c r="BT57" s="104" t="s">
        <v>24</v>
      </c>
      <c r="BV57" s="104" t="s">
        <v>75</v>
      </c>
      <c r="BW57" s="104" t="s">
        <v>97</v>
      </c>
      <c r="BX57" s="104" t="s">
        <v>7</v>
      </c>
      <c r="CL57" s="104" t="s">
        <v>22</v>
      </c>
      <c r="CM57" s="104" t="s">
        <v>82</v>
      </c>
    </row>
    <row r="58" spans="1:91" s="5" customFormat="1" ht="22.5" customHeight="1">
      <c r="A58" s="94" t="s">
        <v>77</v>
      </c>
      <c r="B58" s="95"/>
      <c r="C58" s="96"/>
      <c r="D58" s="364" t="s">
        <v>98</v>
      </c>
      <c r="E58" s="364"/>
      <c r="F58" s="364"/>
      <c r="G58" s="364"/>
      <c r="H58" s="364"/>
      <c r="I58" s="97"/>
      <c r="J58" s="364" t="s">
        <v>99</v>
      </c>
      <c r="K58" s="364"/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62">
        <f>'SO07 - Objekt 07'!J27</f>
        <v>0</v>
      </c>
      <c r="AH58" s="363"/>
      <c r="AI58" s="363"/>
      <c r="AJ58" s="363"/>
      <c r="AK58" s="363"/>
      <c r="AL58" s="363"/>
      <c r="AM58" s="363"/>
      <c r="AN58" s="362">
        <f t="shared" si="0"/>
        <v>0</v>
      </c>
      <c r="AO58" s="363"/>
      <c r="AP58" s="363"/>
      <c r="AQ58" s="98" t="s">
        <v>80</v>
      </c>
      <c r="AR58" s="99"/>
      <c r="AS58" s="100">
        <v>0</v>
      </c>
      <c r="AT58" s="101">
        <f t="shared" si="1"/>
        <v>0</v>
      </c>
      <c r="AU58" s="102">
        <f>'SO07 - Objekt 07'!P86</f>
        <v>0</v>
      </c>
      <c r="AV58" s="101">
        <f>'SO07 - Objekt 07'!J30</f>
        <v>0</v>
      </c>
      <c r="AW58" s="101">
        <f>'SO07 - Objekt 07'!J31</f>
        <v>0</v>
      </c>
      <c r="AX58" s="101">
        <f>'SO07 - Objekt 07'!J32</f>
        <v>0</v>
      </c>
      <c r="AY58" s="101">
        <f>'SO07 - Objekt 07'!J33</f>
        <v>0</v>
      </c>
      <c r="AZ58" s="101">
        <f>'SO07 - Objekt 07'!F30</f>
        <v>0</v>
      </c>
      <c r="BA58" s="101">
        <f>'SO07 - Objekt 07'!F31</f>
        <v>0</v>
      </c>
      <c r="BB58" s="101">
        <f>'SO07 - Objekt 07'!F32</f>
        <v>0</v>
      </c>
      <c r="BC58" s="101">
        <f>'SO07 - Objekt 07'!F33</f>
        <v>0</v>
      </c>
      <c r="BD58" s="103">
        <f>'SO07 - Objekt 07'!F34</f>
        <v>0</v>
      </c>
      <c r="BT58" s="104" t="s">
        <v>24</v>
      </c>
      <c r="BV58" s="104" t="s">
        <v>75</v>
      </c>
      <c r="BW58" s="104" t="s">
        <v>100</v>
      </c>
      <c r="BX58" s="104" t="s">
        <v>7</v>
      </c>
      <c r="CL58" s="104" t="s">
        <v>22</v>
      </c>
      <c r="CM58" s="104" t="s">
        <v>82</v>
      </c>
    </row>
    <row r="59" spans="1:91" s="5" customFormat="1" ht="22.5" customHeight="1">
      <c r="A59" s="94" t="s">
        <v>77</v>
      </c>
      <c r="B59" s="95"/>
      <c r="C59" s="96"/>
      <c r="D59" s="364" t="s">
        <v>101</v>
      </c>
      <c r="E59" s="364"/>
      <c r="F59" s="364"/>
      <c r="G59" s="364"/>
      <c r="H59" s="364"/>
      <c r="I59" s="97"/>
      <c r="J59" s="364" t="s">
        <v>102</v>
      </c>
      <c r="K59" s="364"/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4"/>
      <c r="AC59" s="364"/>
      <c r="AD59" s="364"/>
      <c r="AE59" s="364"/>
      <c r="AF59" s="364"/>
      <c r="AG59" s="362">
        <f>'SO08 - Objekt 08'!J27</f>
        <v>0</v>
      </c>
      <c r="AH59" s="363"/>
      <c r="AI59" s="363"/>
      <c r="AJ59" s="363"/>
      <c r="AK59" s="363"/>
      <c r="AL59" s="363"/>
      <c r="AM59" s="363"/>
      <c r="AN59" s="362">
        <f t="shared" si="0"/>
        <v>0</v>
      </c>
      <c r="AO59" s="363"/>
      <c r="AP59" s="363"/>
      <c r="AQ59" s="98" t="s">
        <v>80</v>
      </c>
      <c r="AR59" s="99"/>
      <c r="AS59" s="100">
        <v>0</v>
      </c>
      <c r="AT59" s="101">
        <f t="shared" si="1"/>
        <v>0</v>
      </c>
      <c r="AU59" s="102">
        <f>'SO08 - Objekt 08'!P86</f>
        <v>0</v>
      </c>
      <c r="AV59" s="101">
        <f>'SO08 - Objekt 08'!J30</f>
        <v>0</v>
      </c>
      <c r="AW59" s="101">
        <f>'SO08 - Objekt 08'!J31</f>
        <v>0</v>
      </c>
      <c r="AX59" s="101">
        <f>'SO08 - Objekt 08'!J32</f>
        <v>0</v>
      </c>
      <c r="AY59" s="101">
        <f>'SO08 - Objekt 08'!J33</f>
        <v>0</v>
      </c>
      <c r="AZ59" s="101">
        <f>'SO08 - Objekt 08'!F30</f>
        <v>0</v>
      </c>
      <c r="BA59" s="101">
        <f>'SO08 - Objekt 08'!F31</f>
        <v>0</v>
      </c>
      <c r="BB59" s="101">
        <f>'SO08 - Objekt 08'!F32</f>
        <v>0</v>
      </c>
      <c r="BC59" s="101">
        <f>'SO08 - Objekt 08'!F33</f>
        <v>0</v>
      </c>
      <c r="BD59" s="103">
        <f>'SO08 - Objekt 08'!F34</f>
        <v>0</v>
      </c>
      <c r="BT59" s="104" t="s">
        <v>24</v>
      </c>
      <c r="BV59" s="104" t="s">
        <v>75</v>
      </c>
      <c r="BW59" s="104" t="s">
        <v>103</v>
      </c>
      <c r="BX59" s="104" t="s">
        <v>7</v>
      </c>
      <c r="CL59" s="104" t="s">
        <v>22</v>
      </c>
      <c r="CM59" s="104" t="s">
        <v>82</v>
      </c>
    </row>
    <row r="60" spans="1:91" s="5" customFormat="1" ht="22.5" customHeight="1">
      <c r="A60" s="94" t="s">
        <v>77</v>
      </c>
      <c r="B60" s="95"/>
      <c r="C60" s="96"/>
      <c r="D60" s="364" t="s">
        <v>104</v>
      </c>
      <c r="E60" s="364"/>
      <c r="F60" s="364"/>
      <c r="G60" s="364"/>
      <c r="H60" s="364"/>
      <c r="I60" s="97"/>
      <c r="J60" s="364" t="s">
        <v>105</v>
      </c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62">
        <f>'SO09 - Objekt 09'!J27</f>
        <v>0</v>
      </c>
      <c r="AH60" s="363"/>
      <c r="AI60" s="363"/>
      <c r="AJ60" s="363"/>
      <c r="AK60" s="363"/>
      <c r="AL60" s="363"/>
      <c r="AM60" s="363"/>
      <c r="AN60" s="362">
        <f t="shared" si="0"/>
        <v>0</v>
      </c>
      <c r="AO60" s="363"/>
      <c r="AP60" s="363"/>
      <c r="AQ60" s="98" t="s">
        <v>80</v>
      </c>
      <c r="AR60" s="99"/>
      <c r="AS60" s="100">
        <v>0</v>
      </c>
      <c r="AT60" s="101">
        <f t="shared" si="1"/>
        <v>0</v>
      </c>
      <c r="AU60" s="102">
        <f>'SO09 - Objekt 09'!P86</f>
        <v>0</v>
      </c>
      <c r="AV60" s="101">
        <f>'SO09 - Objekt 09'!J30</f>
        <v>0</v>
      </c>
      <c r="AW60" s="101">
        <f>'SO09 - Objekt 09'!J31</f>
        <v>0</v>
      </c>
      <c r="AX60" s="101">
        <f>'SO09 - Objekt 09'!J32</f>
        <v>0</v>
      </c>
      <c r="AY60" s="101">
        <f>'SO09 - Objekt 09'!J33</f>
        <v>0</v>
      </c>
      <c r="AZ60" s="101">
        <f>'SO09 - Objekt 09'!F30</f>
        <v>0</v>
      </c>
      <c r="BA60" s="101">
        <f>'SO09 - Objekt 09'!F31</f>
        <v>0</v>
      </c>
      <c r="BB60" s="101">
        <f>'SO09 - Objekt 09'!F32</f>
        <v>0</v>
      </c>
      <c r="BC60" s="101">
        <f>'SO09 - Objekt 09'!F33</f>
        <v>0</v>
      </c>
      <c r="BD60" s="103">
        <f>'SO09 - Objekt 09'!F34</f>
        <v>0</v>
      </c>
      <c r="BT60" s="104" t="s">
        <v>24</v>
      </c>
      <c r="BV60" s="104" t="s">
        <v>75</v>
      </c>
      <c r="BW60" s="104" t="s">
        <v>106</v>
      </c>
      <c r="BX60" s="104" t="s">
        <v>7</v>
      </c>
      <c r="CL60" s="104" t="s">
        <v>22</v>
      </c>
      <c r="CM60" s="104" t="s">
        <v>82</v>
      </c>
    </row>
    <row r="61" spans="1:91" s="5" customFormat="1" ht="22.5" customHeight="1">
      <c r="A61" s="94" t="s">
        <v>77</v>
      </c>
      <c r="B61" s="95"/>
      <c r="C61" s="96"/>
      <c r="D61" s="364" t="s">
        <v>107</v>
      </c>
      <c r="E61" s="364"/>
      <c r="F61" s="364"/>
      <c r="G61" s="364"/>
      <c r="H61" s="364"/>
      <c r="I61" s="97"/>
      <c r="J61" s="364" t="s">
        <v>108</v>
      </c>
      <c r="K61" s="364"/>
      <c r="L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  <c r="W61" s="364"/>
      <c r="X61" s="364"/>
      <c r="Y61" s="364"/>
      <c r="Z61" s="364"/>
      <c r="AA61" s="364"/>
      <c r="AB61" s="364"/>
      <c r="AC61" s="364"/>
      <c r="AD61" s="364"/>
      <c r="AE61" s="364"/>
      <c r="AF61" s="364"/>
      <c r="AG61" s="362">
        <f>'SO10 - Objekt 10'!J27</f>
        <v>0</v>
      </c>
      <c r="AH61" s="363"/>
      <c r="AI61" s="363"/>
      <c r="AJ61" s="363"/>
      <c r="AK61" s="363"/>
      <c r="AL61" s="363"/>
      <c r="AM61" s="363"/>
      <c r="AN61" s="362">
        <f t="shared" si="0"/>
        <v>0</v>
      </c>
      <c r="AO61" s="363"/>
      <c r="AP61" s="363"/>
      <c r="AQ61" s="98" t="s">
        <v>80</v>
      </c>
      <c r="AR61" s="99"/>
      <c r="AS61" s="100">
        <v>0</v>
      </c>
      <c r="AT61" s="101">
        <f t="shared" si="1"/>
        <v>0</v>
      </c>
      <c r="AU61" s="102">
        <f>'SO10 - Objekt 10'!P86</f>
        <v>0</v>
      </c>
      <c r="AV61" s="101">
        <f>'SO10 - Objekt 10'!J30</f>
        <v>0</v>
      </c>
      <c r="AW61" s="101">
        <f>'SO10 - Objekt 10'!J31</f>
        <v>0</v>
      </c>
      <c r="AX61" s="101">
        <f>'SO10 - Objekt 10'!J32</f>
        <v>0</v>
      </c>
      <c r="AY61" s="101">
        <f>'SO10 - Objekt 10'!J33</f>
        <v>0</v>
      </c>
      <c r="AZ61" s="101">
        <f>'SO10 - Objekt 10'!F30</f>
        <v>0</v>
      </c>
      <c r="BA61" s="101">
        <f>'SO10 - Objekt 10'!F31</f>
        <v>0</v>
      </c>
      <c r="BB61" s="101">
        <f>'SO10 - Objekt 10'!F32</f>
        <v>0</v>
      </c>
      <c r="BC61" s="101">
        <f>'SO10 - Objekt 10'!F33</f>
        <v>0</v>
      </c>
      <c r="BD61" s="103">
        <f>'SO10 - Objekt 10'!F34</f>
        <v>0</v>
      </c>
      <c r="BT61" s="104" t="s">
        <v>24</v>
      </c>
      <c r="BV61" s="104" t="s">
        <v>75</v>
      </c>
      <c r="BW61" s="104" t="s">
        <v>109</v>
      </c>
      <c r="BX61" s="104" t="s">
        <v>7</v>
      </c>
      <c r="CL61" s="104" t="s">
        <v>22</v>
      </c>
      <c r="CM61" s="104" t="s">
        <v>82</v>
      </c>
    </row>
    <row r="62" spans="1:91" s="5" customFormat="1" ht="22.5" customHeight="1">
      <c r="A62" s="94" t="s">
        <v>77</v>
      </c>
      <c r="B62" s="95"/>
      <c r="C62" s="96"/>
      <c r="D62" s="364" t="s">
        <v>110</v>
      </c>
      <c r="E62" s="364"/>
      <c r="F62" s="364"/>
      <c r="G62" s="364"/>
      <c r="H62" s="364"/>
      <c r="I62" s="97"/>
      <c r="J62" s="364" t="s">
        <v>111</v>
      </c>
      <c r="K62" s="364"/>
      <c r="L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  <c r="W62" s="364"/>
      <c r="X62" s="364"/>
      <c r="Y62" s="364"/>
      <c r="Z62" s="364"/>
      <c r="AA62" s="364"/>
      <c r="AB62" s="364"/>
      <c r="AC62" s="364"/>
      <c r="AD62" s="364"/>
      <c r="AE62" s="364"/>
      <c r="AF62" s="364"/>
      <c r="AG62" s="362">
        <f>'SO11 - Objekt 11'!J27</f>
        <v>0</v>
      </c>
      <c r="AH62" s="363"/>
      <c r="AI62" s="363"/>
      <c r="AJ62" s="363"/>
      <c r="AK62" s="363"/>
      <c r="AL62" s="363"/>
      <c r="AM62" s="363"/>
      <c r="AN62" s="362">
        <f t="shared" si="0"/>
        <v>0</v>
      </c>
      <c r="AO62" s="363"/>
      <c r="AP62" s="363"/>
      <c r="AQ62" s="98" t="s">
        <v>80</v>
      </c>
      <c r="AR62" s="99"/>
      <c r="AS62" s="100">
        <v>0</v>
      </c>
      <c r="AT62" s="101">
        <f t="shared" si="1"/>
        <v>0</v>
      </c>
      <c r="AU62" s="102">
        <f>'SO11 - Objekt 11'!P86</f>
        <v>0</v>
      </c>
      <c r="AV62" s="101">
        <f>'SO11 - Objekt 11'!J30</f>
        <v>0</v>
      </c>
      <c r="AW62" s="101">
        <f>'SO11 - Objekt 11'!J31</f>
        <v>0</v>
      </c>
      <c r="AX62" s="101">
        <f>'SO11 - Objekt 11'!J32</f>
        <v>0</v>
      </c>
      <c r="AY62" s="101">
        <f>'SO11 - Objekt 11'!J33</f>
        <v>0</v>
      </c>
      <c r="AZ62" s="101">
        <f>'SO11 - Objekt 11'!F30</f>
        <v>0</v>
      </c>
      <c r="BA62" s="101">
        <f>'SO11 - Objekt 11'!F31</f>
        <v>0</v>
      </c>
      <c r="BB62" s="101">
        <f>'SO11 - Objekt 11'!F32</f>
        <v>0</v>
      </c>
      <c r="BC62" s="101">
        <f>'SO11 - Objekt 11'!F33</f>
        <v>0</v>
      </c>
      <c r="BD62" s="103">
        <f>'SO11 - Objekt 11'!F34</f>
        <v>0</v>
      </c>
      <c r="BT62" s="104" t="s">
        <v>24</v>
      </c>
      <c r="BV62" s="104" t="s">
        <v>75</v>
      </c>
      <c r="BW62" s="104" t="s">
        <v>112</v>
      </c>
      <c r="BX62" s="104" t="s">
        <v>7</v>
      </c>
      <c r="CL62" s="104" t="s">
        <v>22</v>
      </c>
      <c r="CM62" s="104" t="s">
        <v>82</v>
      </c>
    </row>
    <row r="63" spans="1:91" s="5" customFormat="1" ht="22.5" customHeight="1">
      <c r="A63" s="94" t="s">
        <v>77</v>
      </c>
      <c r="B63" s="95"/>
      <c r="C63" s="96"/>
      <c r="D63" s="364" t="s">
        <v>113</v>
      </c>
      <c r="E63" s="364"/>
      <c r="F63" s="364"/>
      <c r="G63" s="364"/>
      <c r="H63" s="364"/>
      <c r="I63" s="97"/>
      <c r="J63" s="364" t="s">
        <v>114</v>
      </c>
      <c r="K63" s="364"/>
      <c r="L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4"/>
      <c r="AC63" s="364"/>
      <c r="AD63" s="364"/>
      <c r="AE63" s="364"/>
      <c r="AF63" s="364"/>
      <c r="AG63" s="362">
        <f>'SO12 - Objekt 12'!J27</f>
        <v>0</v>
      </c>
      <c r="AH63" s="363"/>
      <c r="AI63" s="363"/>
      <c r="AJ63" s="363"/>
      <c r="AK63" s="363"/>
      <c r="AL63" s="363"/>
      <c r="AM63" s="363"/>
      <c r="AN63" s="362">
        <f t="shared" si="0"/>
        <v>0</v>
      </c>
      <c r="AO63" s="363"/>
      <c r="AP63" s="363"/>
      <c r="AQ63" s="98" t="s">
        <v>80</v>
      </c>
      <c r="AR63" s="99"/>
      <c r="AS63" s="100">
        <v>0</v>
      </c>
      <c r="AT63" s="101">
        <f t="shared" si="1"/>
        <v>0</v>
      </c>
      <c r="AU63" s="102">
        <f>'SO12 - Objekt 12'!P87</f>
        <v>0</v>
      </c>
      <c r="AV63" s="101">
        <f>'SO12 - Objekt 12'!J30</f>
        <v>0</v>
      </c>
      <c r="AW63" s="101">
        <f>'SO12 - Objekt 12'!J31</f>
        <v>0</v>
      </c>
      <c r="AX63" s="101">
        <f>'SO12 - Objekt 12'!J32</f>
        <v>0</v>
      </c>
      <c r="AY63" s="101">
        <f>'SO12 - Objekt 12'!J33</f>
        <v>0</v>
      </c>
      <c r="AZ63" s="101">
        <f>'SO12 - Objekt 12'!F30</f>
        <v>0</v>
      </c>
      <c r="BA63" s="101">
        <f>'SO12 - Objekt 12'!F31</f>
        <v>0</v>
      </c>
      <c r="BB63" s="101">
        <f>'SO12 - Objekt 12'!F32</f>
        <v>0</v>
      </c>
      <c r="BC63" s="101">
        <f>'SO12 - Objekt 12'!F33</f>
        <v>0</v>
      </c>
      <c r="BD63" s="103">
        <f>'SO12 - Objekt 12'!F34</f>
        <v>0</v>
      </c>
      <c r="BT63" s="104" t="s">
        <v>24</v>
      </c>
      <c r="BV63" s="104" t="s">
        <v>75</v>
      </c>
      <c r="BW63" s="104" t="s">
        <v>115</v>
      </c>
      <c r="BX63" s="104" t="s">
        <v>7</v>
      </c>
      <c r="CL63" s="104" t="s">
        <v>22</v>
      </c>
      <c r="CM63" s="104" t="s">
        <v>82</v>
      </c>
    </row>
    <row r="64" spans="1:91" s="5" customFormat="1" ht="22.5" customHeight="1">
      <c r="A64" s="94" t="s">
        <v>77</v>
      </c>
      <c r="B64" s="95"/>
      <c r="C64" s="96"/>
      <c r="D64" s="364" t="s">
        <v>116</v>
      </c>
      <c r="E64" s="364"/>
      <c r="F64" s="364"/>
      <c r="G64" s="364"/>
      <c r="H64" s="364"/>
      <c r="I64" s="97"/>
      <c r="J64" s="364" t="s">
        <v>117</v>
      </c>
      <c r="K64" s="364"/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4"/>
      <c r="AG64" s="362">
        <f>'SO13 - Objekt 13'!J27</f>
        <v>0</v>
      </c>
      <c r="AH64" s="363"/>
      <c r="AI64" s="363"/>
      <c r="AJ64" s="363"/>
      <c r="AK64" s="363"/>
      <c r="AL64" s="363"/>
      <c r="AM64" s="363"/>
      <c r="AN64" s="362">
        <f t="shared" si="0"/>
        <v>0</v>
      </c>
      <c r="AO64" s="363"/>
      <c r="AP64" s="363"/>
      <c r="AQ64" s="98" t="s">
        <v>80</v>
      </c>
      <c r="AR64" s="99"/>
      <c r="AS64" s="100">
        <v>0</v>
      </c>
      <c r="AT64" s="101">
        <f t="shared" si="1"/>
        <v>0</v>
      </c>
      <c r="AU64" s="102">
        <f>'SO13 - Objekt 13'!P87</f>
        <v>0</v>
      </c>
      <c r="AV64" s="101">
        <f>'SO13 - Objekt 13'!J30</f>
        <v>0</v>
      </c>
      <c r="AW64" s="101">
        <f>'SO13 - Objekt 13'!J31</f>
        <v>0</v>
      </c>
      <c r="AX64" s="101">
        <f>'SO13 - Objekt 13'!J32</f>
        <v>0</v>
      </c>
      <c r="AY64" s="101">
        <f>'SO13 - Objekt 13'!J33</f>
        <v>0</v>
      </c>
      <c r="AZ64" s="101">
        <f>'SO13 - Objekt 13'!F30</f>
        <v>0</v>
      </c>
      <c r="BA64" s="101">
        <f>'SO13 - Objekt 13'!F31</f>
        <v>0</v>
      </c>
      <c r="BB64" s="101">
        <f>'SO13 - Objekt 13'!F32</f>
        <v>0</v>
      </c>
      <c r="BC64" s="101">
        <f>'SO13 - Objekt 13'!F33</f>
        <v>0</v>
      </c>
      <c r="BD64" s="103">
        <f>'SO13 - Objekt 13'!F34</f>
        <v>0</v>
      </c>
      <c r="BT64" s="104" t="s">
        <v>24</v>
      </c>
      <c r="BV64" s="104" t="s">
        <v>75</v>
      </c>
      <c r="BW64" s="104" t="s">
        <v>118</v>
      </c>
      <c r="BX64" s="104" t="s">
        <v>7</v>
      </c>
      <c r="CL64" s="104" t="s">
        <v>22</v>
      </c>
      <c r="CM64" s="104" t="s">
        <v>82</v>
      </c>
    </row>
    <row r="65" spans="1:91" s="5" customFormat="1" ht="22.5" customHeight="1">
      <c r="A65" s="94" t="s">
        <v>77</v>
      </c>
      <c r="B65" s="95"/>
      <c r="C65" s="96"/>
      <c r="D65" s="364" t="s">
        <v>119</v>
      </c>
      <c r="E65" s="364"/>
      <c r="F65" s="364"/>
      <c r="G65" s="364"/>
      <c r="H65" s="364"/>
      <c r="I65" s="97"/>
      <c r="J65" s="364" t="s">
        <v>120</v>
      </c>
      <c r="K65" s="364"/>
      <c r="L65" s="364"/>
      <c r="M65" s="364"/>
      <c r="N65" s="364"/>
      <c r="O65" s="364"/>
      <c r="P65" s="364"/>
      <c r="Q65" s="364"/>
      <c r="R65" s="364"/>
      <c r="S65" s="364"/>
      <c r="T65" s="364"/>
      <c r="U65" s="364"/>
      <c r="V65" s="364"/>
      <c r="W65" s="364"/>
      <c r="X65" s="364"/>
      <c r="Y65" s="364"/>
      <c r="Z65" s="364"/>
      <c r="AA65" s="364"/>
      <c r="AB65" s="364"/>
      <c r="AC65" s="364"/>
      <c r="AD65" s="364"/>
      <c r="AE65" s="364"/>
      <c r="AF65" s="364"/>
      <c r="AG65" s="362">
        <f>'SO14 - Objekt 14'!J27</f>
        <v>0</v>
      </c>
      <c r="AH65" s="363"/>
      <c r="AI65" s="363"/>
      <c r="AJ65" s="363"/>
      <c r="AK65" s="363"/>
      <c r="AL65" s="363"/>
      <c r="AM65" s="363"/>
      <c r="AN65" s="362">
        <f t="shared" si="0"/>
        <v>0</v>
      </c>
      <c r="AO65" s="363"/>
      <c r="AP65" s="363"/>
      <c r="AQ65" s="98" t="s">
        <v>80</v>
      </c>
      <c r="AR65" s="99"/>
      <c r="AS65" s="100">
        <v>0</v>
      </c>
      <c r="AT65" s="101">
        <f t="shared" si="1"/>
        <v>0</v>
      </c>
      <c r="AU65" s="102">
        <f>'SO14 - Objekt 14'!P86</f>
        <v>0</v>
      </c>
      <c r="AV65" s="101">
        <f>'SO14 - Objekt 14'!J30</f>
        <v>0</v>
      </c>
      <c r="AW65" s="101">
        <f>'SO14 - Objekt 14'!J31</f>
        <v>0</v>
      </c>
      <c r="AX65" s="101">
        <f>'SO14 - Objekt 14'!J32</f>
        <v>0</v>
      </c>
      <c r="AY65" s="101">
        <f>'SO14 - Objekt 14'!J33</f>
        <v>0</v>
      </c>
      <c r="AZ65" s="101">
        <f>'SO14 - Objekt 14'!F30</f>
        <v>0</v>
      </c>
      <c r="BA65" s="101">
        <f>'SO14 - Objekt 14'!F31</f>
        <v>0</v>
      </c>
      <c r="BB65" s="101">
        <f>'SO14 - Objekt 14'!F32</f>
        <v>0</v>
      </c>
      <c r="BC65" s="101">
        <f>'SO14 - Objekt 14'!F33</f>
        <v>0</v>
      </c>
      <c r="BD65" s="103">
        <f>'SO14 - Objekt 14'!F34</f>
        <v>0</v>
      </c>
      <c r="BT65" s="104" t="s">
        <v>24</v>
      </c>
      <c r="BV65" s="104" t="s">
        <v>75</v>
      </c>
      <c r="BW65" s="104" t="s">
        <v>121</v>
      </c>
      <c r="BX65" s="104" t="s">
        <v>7</v>
      </c>
      <c r="CL65" s="104" t="s">
        <v>22</v>
      </c>
      <c r="CM65" s="104" t="s">
        <v>82</v>
      </c>
    </row>
    <row r="66" spans="1:91" s="5" customFormat="1" ht="22.5" customHeight="1">
      <c r="A66" s="94" t="s">
        <v>77</v>
      </c>
      <c r="B66" s="95"/>
      <c r="C66" s="96"/>
      <c r="D66" s="364" t="s">
        <v>122</v>
      </c>
      <c r="E66" s="364"/>
      <c r="F66" s="364"/>
      <c r="G66" s="364"/>
      <c r="H66" s="364"/>
      <c r="I66" s="97"/>
      <c r="J66" s="364" t="s">
        <v>123</v>
      </c>
      <c r="K66" s="364"/>
      <c r="L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  <c r="W66" s="364"/>
      <c r="X66" s="364"/>
      <c r="Y66" s="364"/>
      <c r="Z66" s="364"/>
      <c r="AA66" s="364"/>
      <c r="AB66" s="364"/>
      <c r="AC66" s="364"/>
      <c r="AD66" s="364"/>
      <c r="AE66" s="364"/>
      <c r="AF66" s="364"/>
      <c r="AG66" s="362">
        <f>'SO15 - Objekt 15'!J27</f>
        <v>0</v>
      </c>
      <c r="AH66" s="363"/>
      <c r="AI66" s="363"/>
      <c r="AJ66" s="363"/>
      <c r="AK66" s="363"/>
      <c r="AL66" s="363"/>
      <c r="AM66" s="363"/>
      <c r="AN66" s="362">
        <f t="shared" si="0"/>
        <v>0</v>
      </c>
      <c r="AO66" s="363"/>
      <c r="AP66" s="363"/>
      <c r="AQ66" s="98" t="s">
        <v>80</v>
      </c>
      <c r="AR66" s="99"/>
      <c r="AS66" s="100">
        <v>0</v>
      </c>
      <c r="AT66" s="101">
        <f t="shared" si="1"/>
        <v>0</v>
      </c>
      <c r="AU66" s="102">
        <f>'SO15 - Objekt 15'!P86</f>
        <v>0</v>
      </c>
      <c r="AV66" s="101">
        <f>'SO15 - Objekt 15'!J30</f>
        <v>0</v>
      </c>
      <c r="AW66" s="101">
        <f>'SO15 - Objekt 15'!J31</f>
        <v>0</v>
      </c>
      <c r="AX66" s="101">
        <f>'SO15 - Objekt 15'!J32</f>
        <v>0</v>
      </c>
      <c r="AY66" s="101">
        <f>'SO15 - Objekt 15'!J33</f>
        <v>0</v>
      </c>
      <c r="AZ66" s="101">
        <f>'SO15 - Objekt 15'!F30</f>
        <v>0</v>
      </c>
      <c r="BA66" s="101">
        <f>'SO15 - Objekt 15'!F31</f>
        <v>0</v>
      </c>
      <c r="BB66" s="101">
        <f>'SO15 - Objekt 15'!F32</f>
        <v>0</v>
      </c>
      <c r="BC66" s="101">
        <f>'SO15 - Objekt 15'!F33</f>
        <v>0</v>
      </c>
      <c r="BD66" s="103">
        <f>'SO15 - Objekt 15'!F34</f>
        <v>0</v>
      </c>
      <c r="BT66" s="104" t="s">
        <v>24</v>
      </c>
      <c r="BV66" s="104" t="s">
        <v>75</v>
      </c>
      <c r="BW66" s="104" t="s">
        <v>124</v>
      </c>
      <c r="BX66" s="104" t="s">
        <v>7</v>
      </c>
      <c r="CL66" s="104" t="s">
        <v>22</v>
      </c>
      <c r="CM66" s="104" t="s">
        <v>82</v>
      </c>
    </row>
    <row r="67" spans="1:91" s="5" customFormat="1" ht="22.5" customHeight="1">
      <c r="A67" s="94" t="s">
        <v>77</v>
      </c>
      <c r="B67" s="95"/>
      <c r="C67" s="96"/>
      <c r="D67" s="364" t="s">
        <v>125</v>
      </c>
      <c r="E67" s="364"/>
      <c r="F67" s="364"/>
      <c r="G67" s="364"/>
      <c r="H67" s="364"/>
      <c r="I67" s="97"/>
      <c r="J67" s="364" t="s">
        <v>126</v>
      </c>
      <c r="K67" s="364"/>
      <c r="L67" s="364"/>
      <c r="M67" s="364"/>
      <c r="N67" s="364"/>
      <c r="O67" s="364"/>
      <c r="P67" s="364"/>
      <c r="Q67" s="364"/>
      <c r="R67" s="364"/>
      <c r="S67" s="364"/>
      <c r="T67" s="364"/>
      <c r="U67" s="364"/>
      <c r="V67" s="364"/>
      <c r="W67" s="364"/>
      <c r="X67" s="364"/>
      <c r="Y67" s="364"/>
      <c r="Z67" s="364"/>
      <c r="AA67" s="364"/>
      <c r="AB67" s="364"/>
      <c r="AC67" s="364"/>
      <c r="AD67" s="364"/>
      <c r="AE67" s="364"/>
      <c r="AF67" s="364"/>
      <c r="AG67" s="362">
        <f>'SO16 - Objekt 16'!J27</f>
        <v>0</v>
      </c>
      <c r="AH67" s="363"/>
      <c r="AI67" s="363"/>
      <c r="AJ67" s="363"/>
      <c r="AK67" s="363"/>
      <c r="AL67" s="363"/>
      <c r="AM67" s="363"/>
      <c r="AN67" s="362">
        <f t="shared" si="0"/>
        <v>0</v>
      </c>
      <c r="AO67" s="363"/>
      <c r="AP67" s="363"/>
      <c r="AQ67" s="98" t="s">
        <v>80</v>
      </c>
      <c r="AR67" s="99"/>
      <c r="AS67" s="100">
        <v>0</v>
      </c>
      <c r="AT67" s="101">
        <f t="shared" si="1"/>
        <v>0</v>
      </c>
      <c r="AU67" s="102">
        <f>'SO16 - Objekt 16'!P86</f>
        <v>0</v>
      </c>
      <c r="AV67" s="101">
        <f>'SO16 - Objekt 16'!J30</f>
        <v>0</v>
      </c>
      <c r="AW67" s="101">
        <f>'SO16 - Objekt 16'!J31</f>
        <v>0</v>
      </c>
      <c r="AX67" s="101">
        <f>'SO16 - Objekt 16'!J32</f>
        <v>0</v>
      </c>
      <c r="AY67" s="101">
        <f>'SO16 - Objekt 16'!J33</f>
        <v>0</v>
      </c>
      <c r="AZ67" s="101">
        <f>'SO16 - Objekt 16'!F30</f>
        <v>0</v>
      </c>
      <c r="BA67" s="101">
        <f>'SO16 - Objekt 16'!F31</f>
        <v>0</v>
      </c>
      <c r="BB67" s="101">
        <f>'SO16 - Objekt 16'!F32</f>
        <v>0</v>
      </c>
      <c r="BC67" s="101">
        <f>'SO16 - Objekt 16'!F33</f>
        <v>0</v>
      </c>
      <c r="BD67" s="103">
        <f>'SO16 - Objekt 16'!F34</f>
        <v>0</v>
      </c>
      <c r="BT67" s="104" t="s">
        <v>24</v>
      </c>
      <c r="BV67" s="104" t="s">
        <v>75</v>
      </c>
      <c r="BW67" s="104" t="s">
        <v>127</v>
      </c>
      <c r="BX67" s="104" t="s">
        <v>7</v>
      </c>
      <c r="CL67" s="104" t="s">
        <v>22</v>
      </c>
      <c r="CM67" s="104" t="s">
        <v>82</v>
      </c>
    </row>
    <row r="68" spans="1:91" s="5" customFormat="1" ht="22.5" customHeight="1">
      <c r="A68" s="94" t="s">
        <v>77</v>
      </c>
      <c r="B68" s="95"/>
      <c r="C68" s="96"/>
      <c r="D68" s="364" t="s">
        <v>128</v>
      </c>
      <c r="E68" s="364"/>
      <c r="F68" s="364"/>
      <c r="G68" s="364"/>
      <c r="H68" s="364"/>
      <c r="I68" s="97"/>
      <c r="J68" s="364" t="s">
        <v>129</v>
      </c>
      <c r="K68" s="364"/>
      <c r="L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  <c r="W68" s="364"/>
      <c r="X68" s="364"/>
      <c r="Y68" s="364"/>
      <c r="Z68" s="364"/>
      <c r="AA68" s="364"/>
      <c r="AB68" s="364"/>
      <c r="AC68" s="364"/>
      <c r="AD68" s="364"/>
      <c r="AE68" s="364"/>
      <c r="AF68" s="364"/>
      <c r="AG68" s="362">
        <f>'SO17 - Objekt 17'!J27</f>
        <v>0</v>
      </c>
      <c r="AH68" s="363"/>
      <c r="AI68" s="363"/>
      <c r="AJ68" s="363"/>
      <c r="AK68" s="363"/>
      <c r="AL68" s="363"/>
      <c r="AM68" s="363"/>
      <c r="AN68" s="362">
        <f t="shared" si="0"/>
        <v>0</v>
      </c>
      <c r="AO68" s="363"/>
      <c r="AP68" s="363"/>
      <c r="AQ68" s="98" t="s">
        <v>80</v>
      </c>
      <c r="AR68" s="99"/>
      <c r="AS68" s="100">
        <v>0</v>
      </c>
      <c r="AT68" s="101">
        <f t="shared" si="1"/>
        <v>0</v>
      </c>
      <c r="AU68" s="102">
        <f>'SO17 - Objekt 17'!P86</f>
        <v>0</v>
      </c>
      <c r="AV68" s="101">
        <f>'SO17 - Objekt 17'!J30</f>
        <v>0</v>
      </c>
      <c r="AW68" s="101">
        <f>'SO17 - Objekt 17'!J31</f>
        <v>0</v>
      </c>
      <c r="AX68" s="101">
        <f>'SO17 - Objekt 17'!J32</f>
        <v>0</v>
      </c>
      <c r="AY68" s="101">
        <f>'SO17 - Objekt 17'!J33</f>
        <v>0</v>
      </c>
      <c r="AZ68" s="101">
        <f>'SO17 - Objekt 17'!F30</f>
        <v>0</v>
      </c>
      <c r="BA68" s="101">
        <f>'SO17 - Objekt 17'!F31</f>
        <v>0</v>
      </c>
      <c r="BB68" s="101">
        <f>'SO17 - Objekt 17'!F32</f>
        <v>0</v>
      </c>
      <c r="BC68" s="101">
        <f>'SO17 - Objekt 17'!F33</f>
        <v>0</v>
      </c>
      <c r="BD68" s="103">
        <f>'SO17 - Objekt 17'!F34</f>
        <v>0</v>
      </c>
      <c r="BT68" s="104" t="s">
        <v>24</v>
      </c>
      <c r="BV68" s="104" t="s">
        <v>75</v>
      </c>
      <c r="BW68" s="104" t="s">
        <v>130</v>
      </c>
      <c r="BX68" s="104" t="s">
        <v>7</v>
      </c>
      <c r="CL68" s="104" t="s">
        <v>22</v>
      </c>
      <c r="CM68" s="104" t="s">
        <v>82</v>
      </c>
    </row>
    <row r="69" spans="1:91" s="5" customFormat="1" ht="22.5" customHeight="1">
      <c r="A69" s="94" t="s">
        <v>77</v>
      </c>
      <c r="B69" s="95"/>
      <c r="C69" s="96"/>
      <c r="D69" s="364" t="s">
        <v>131</v>
      </c>
      <c r="E69" s="364"/>
      <c r="F69" s="364"/>
      <c r="G69" s="364"/>
      <c r="H69" s="364"/>
      <c r="I69" s="97"/>
      <c r="J69" s="364" t="s">
        <v>132</v>
      </c>
      <c r="K69" s="364"/>
      <c r="L69" s="364"/>
      <c r="M69" s="364"/>
      <c r="N69" s="364"/>
      <c r="O69" s="364"/>
      <c r="P69" s="364"/>
      <c r="Q69" s="364"/>
      <c r="R69" s="364"/>
      <c r="S69" s="364"/>
      <c r="T69" s="364"/>
      <c r="U69" s="364"/>
      <c r="V69" s="364"/>
      <c r="W69" s="364"/>
      <c r="X69" s="364"/>
      <c r="Y69" s="364"/>
      <c r="Z69" s="364"/>
      <c r="AA69" s="364"/>
      <c r="AB69" s="364"/>
      <c r="AC69" s="364"/>
      <c r="AD69" s="364"/>
      <c r="AE69" s="364"/>
      <c r="AF69" s="364"/>
      <c r="AG69" s="362">
        <f>'SO18 - Objekt 18'!J27</f>
        <v>0</v>
      </c>
      <c r="AH69" s="363"/>
      <c r="AI69" s="363"/>
      <c r="AJ69" s="363"/>
      <c r="AK69" s="363"/>
      <c r="AL69" s="363"/>
      <c r="AM69" s="363"/>
      <c r="AN69" s="362">
        <f t="shared" si="0"/>
        <v>0</v>
      </c>
      <c r="AO69" s="363"/>
      <c r="AP69" s="363"/>
      <c r="AQ69" s="98" t="s">
        <v>80</v>
      </c>
      <c r="AR69" s="99"/>
      <c r="AS69" s="100">
        <v>0</v>
      </c>
      <c r="AT69" s="101">
        <f t="shared" si="1"/>
        <v>0</v>
      </c>
      <c r="AU69" s="102">
        <f>'SO18 - Objekt 18'!P87</f>
        <v>0</v>
      </c>
      <c r="AV69" s="101">
        <f>'SO18 - Objekt 18'!J30</f>
        <v>0</v>
      </c>
      <c r="AW69" s="101">
        <f>'SO18 - Objekt 18'!J31</f>
        <v>0</v>
      </c>
      <c r="AX69" s="101">
        <f>'SO18 - Objekt 18'!J32</f>
        <v>0</v>
      </c>
      <c r="AY69" s="101">
        <f>'SO18 - Objekt 18'!J33</f>
        <v>0</v>
      </c>
      <c r="AZ69" s="101">
        <f>'SO18 - Objekt 18'!F30</f>
        <v>0</v>
      </c>
      <c r="BA69" s="101">
        <f>'SO18 - Objekt 18'!F31</f>
        <v>0</v>
      </c>
      <c r="BB69" s="101">
        <f>'SO18 - Objekt 18'!F32</f>
        <v>0</v>
      </c>
      <c r="BC69" s="101">
        <f>'SO18 - Objekt 18'!F33</f>
        <v>0</v>
      </c>
      <c r="BD69" s="103">
        <f>'SO18 - Objekt 18'!F34</f>
        <v>0</v>
      </c>
      <c r="BT69" s="104" t="s">
        <v>24</v>
      </c>
      <c r="BV69" s="104" t="s">
        <v>75</v>
      </c>
      <c r="BW69" s="104" t="s">
        <v>133</v>
      </c>
      <c r="BX69" s="104" t="s">
        <v>7</v>
      </c>
      <c r="CL69" s="104" t="s">
        <v>22</v>
      </c>
      <c r="CM69" s="104" t="s">
        <v>82</v>
      </c>
    </row>
    <row r="70" spans="1:91" s="5" customFormat="1" ht="22.5" customHeight="1">
      <c r="A70" s="94" t="s">
        <v>77</v>
      </c>
      <c r="B70" s="95"/>
      <c r="C70" s="96"/>
      <c r="D70" s="364" t="s">
        <v>134</v>
      </c>
      <c r="E70" s="364"/>
      <c r="F70" s="364"/>
      <c r="G70" s="364"/>
      <c r="H70" s="364"/>
      <c r="I70" s="97"/>
      <c r="J70" s="364" t="s">
        <v>135</v>
      </c>
      <c r="K70" s="364"/>
      <c r="L70" s="364"/>
      <c r="M70" s="364"/>
      <c r="N70" s="364"/>
      <c r="O70" s="364"/>
      <c r="P70" s="364"/>
      <c r="Q70" s="364"/>
      <c r="R70" s="364"/>
      <c r="S70" s="364"/>
      <c r="T70" s="364"/>
      <c r="U70" s="364"/>
      <c r="V70" s="364"/>
      <c r="W70" s="364"/>
      <c r="X70" s="364"/>
      <c r="Y70" s="364"/>
      <c r="Z70" s="364"/>
      <c r="AA70" s="364"/>
      <c r="AB70" s="364"/>
      <c r="AC70" s="364"/>
      <c r="AD70" s="364"/>
      <c r="AE70" s="364"/>
      <c r="AF70" s="364"/>
      <c r="AG70" s="362">
        <f>'SO19 - Objekt 19 - není ř...'!J27</f>
        <v>0</v>
      </c>
      <c r="AH70" s="363"/>
      <c r="AI70" s="363"/>
      <c r="AJ70" s="363"/>
      <c r="AK70" s="363"/>
      <c r="AL70" s="363"/>
      <c r="AM70" s="363"/>
      <c r="AN70" s="362">
        <f t="shared" si="0"/>
        <v>0</v>
      </c>
      <c r="AO70" s="363"/>
      <c r="AP70" s="363"/>
      <c r="AQ70" s="98" t="s">
        <v>80</v>
      </c>
      <c r="AR70" s="99"/>
      <c r="AS70" s="100">
        <v>0</v>
      </c>
      <c r="AT70" s="101">
        <f t="shared" si="1"/>
        <v>0</v>
      </c>
      <c r="AU70" s="102">
        <f>'SO19 - Objekt 19 - není ř...'!P78</f>
        <v>0</v>
      </c>
      <c r="AV70" s="101">
        <f>'SO19 - Objekt 19 - není ř...'!J30</f>
        <v>0</v>
      </c>
      <c r="AW70" s="101">
        <f>'SO19 - Objekt 19 - není ř...'!J31</f>
        <v>0</v>
      </c>
      <c r="AX70" s="101">
        <f>'SO19 - Objekt 19 - není ř...'!J32</f>
        <v>0</v>
      </c>
      <c r="AY70" s="101">
        <f>'SO19 - Objekt 19 - není ř...'!J33</f>
        <v>0</v>
      </c>
      <c r="AZ70" s="101">
        <f>'SO19 - Objekt 19 - není ř...'!F30</f>
        <v>0</v>
      </c>
      <c r="BA70" s="101">
        <f>'SO19 - Objekt 19 - není ř...'!F31</f>
        <v>0</v>
      </c>
      <c r="BB70" s="101">
        <f>'SO19 - Objekt 19 - není ř...'!F32</f>
        <v>0</v>
      </c>
      <c r="BC70" s="101">
        <f>'SO19 - Objekt 19 - není ř...'!F33</f>
        <v>0</v>
      </c>
      <c r="BD70" s="103">
        <f>'SO19 - Objekt 19 - není ř...'!F34</f>
        <v>0</v>
      </c>
      <c r="BT70" s="104" t="s">
        <v>24</v>
      </c>
      <c r="BV70" s="104" t="s">
        <v>75</v>
      </c>
      <c r="BW70" s="104" t="s">
        <v>136</v>
      </c>
      <c r="BX70" s="104" t="s">
        <v>7</v>
      </c>
      <c r="CL70" s="104" t="s">
        <v>22</v>
      </c>
      <c r="CM70" s="104" t="s">
        <v>82</v>
      </c>
    </row>
    <row r="71" spans="1:91" s="5" customFormat="1" ht="22.5" customHeight="1">
      <c r="A71" s="94" t="s">
        <v>77</v>
      </c>
      <c r="B71" s="95"/>
      <c r="C71" s="96"/>
      <c r="D71" s="364" t="s">
        <v>137</v>
      </c>
      <c r="E71" s="364"/>
      <c r="F71" s="364"/>
      <c r="G71" s="364"/>
      <c r="H71" s="364"/>
      <c r="I71" s="97"/>
      <c r="J71" s="364" t="s">
        <v>138</v>
      </c>
      <c r="K71" s="364"/>
      <c r="L71" s="364"/>
      <c r="M71" s="364"/>
      <c r="N71" s="364"/>
      <c r="O71" s="364"/>
      <c r="P71" s="364"/>
      <c r="Q71" s="364"/>
      <c r="R71" s="364"/>
      <c r="S71" s="364"/>
      <c r="T71" s="364"/>
      <c r="U71" s="364"/>
      <c r="V71" s="364"/>
      <c r="W71" s="364"/>
      <c r="X71" s="364"/>
      <c r="Y71" s="364"/>
      <c r="Z71" s="364"/>
      <c r="AA71" s="364"/>
      <c r="AB71" s="364"/>
      <c r="AC71" s="364"/>
      <c r="AD71" s="364"/>
      <c r="AE71" s="364"/>
      <c r="AF71" s="364"/>
      <c r="AG71" s="362">
        <f>'SO20 - Objekt 20 - není ř...'!J27</f>
        <v>0</v>
      </c>
      <c r="AH71" s="363"/>
      <c r="AI71" s="363"/>
      <c r="AJ71" s="363"/>
      <c r="AK71" s="363"/>
      <c r="AL71" s="363"/>
      <c r="AM71" s="363"/>
      <c r="AN71" s="362">
        <f t="shared" si="0"/>
        <v>0</v>
      </c>
      <c r="AO71" s="363"/>
      <c r="AP71" s="363"/>
      <c r="AQ71" s="98" t="s">
        <v>80</v>
      </c>
      <c r="AR71" s="99"/>
      <c r="AS71" s="100">
        <v>0</v>
      </c>
      <c r="AT71" s="101">
        <f t="shared" si="1"/>
        <v>0</v>
      </c>
      <c r="AU71" s="102">
        <f>'SO20 - Objekt 20 - není ř...'!P78</f>
        <v>0</v>
      </c>
      <c r="AV71" s="101">
        <f>'SO20 - Objekt 20 - není ř...'!J30</f>
        <v>0</v>
      </c>
      <c r="AW71" s="101">
        <f>'SO20 - Objekt 20 - není ř...'!J31</f>
        <v>0</v>
      </c>
      <c r="AX71" s="101">
        <f>'SO20 - Objekt 20 - není ř...'!J32</f>
        <v>0</v>
      </c>
      <c r="AY71" s="101">
        <f>'SO20 - Objekt 20 - není ř...'!J33</f>
        <v>0</v>
      </c>
      <c r="AZ71" s="101">
        <f>'SO20 - Objekt 20 - není ř...'!F30</f>
        <v>0</v>
      </c>
      <c r="BA71" s="101">
        <f>'SO20 - Objekt 20 - není ř...'!F31</f>
        <v>0</v>
      </c>
      <c r="BB71" s="101">
        <f>'SO20 - Objekt 20 - není ř...'!F32</f>
        <v>0</v>
      </c>
      <c r="BC71" s="101">
        <f>'SO20 - Objekt 20 - není ř...'!F33</f>
        <v>0</v>
      </c>
      <c r="BD71" s="103">
        <f>'SO20 - Objekt 20 - není ř...'!F34</f>
        <v>0</v>
      </c>
      <c r="BT71" s="104" t="s">
        <v>24</v>
      </c>
      <c r="BV71" s="104" t="s">
        <v>75</v>
      </c>
      <c r="BW71" s="104" t="s">
        <v>139</v>
      </c>
      <c r="BX71" s="104" t="s">
        <v>7</v>
      </c>
      <c r="CL71" s="104" t="s">
        <v>22</v>
      </c>
      <c r="CM71" s="104" t="s">
        <v>82</v>
      </c>
    </row>
    <row r="72" spans="1:91" s="5" customFormat="1" ht="22.5" customHeight="1">
      <c r="A72" s="94" t="s">
        <v>77</v>
      </c>
      <c r="B72" s="95"/>
      <c r="C72" s="96"/>
      <c r="D72" s="364" t="s">
        <v>140</v>
      </c>
      <c r="E72" s="364"/>
      <c r="F72" s="364"/>
      <c r="G72" s="364"/>
      <c r="H72" s="364"/>
      <c r="I72" s="97"/>
      <c r="J72" s="364" t="s">
        <v>141</v>
      </c>
      <c r="K72" s="364"/>
      <c r="L72" s="364"/>
      <c r="M72" s="364"/>
      <c r="N72" s="364"/>
      <c r="O72" s="364"/>
      <c r="P72" s="364"/>
      <c r="Q72" s="364"/>
      <c r="R72" s="364"/>
      <c r="S72" s="364"/>
      <c r="T72" s="364"/>
      <c r="U72" s="364"/>
      <c r="V72" s="364"/>
      <c r="W72" s="364"/>
      <c r="X72" s="364"/>
      <c r="Y72" s="364"/>
      <c r="Z72" s="364"/>
      <c r="AA72" s="364"/>
      <c r="AB72" s="364"/>
      <c r="AC72" s="364"/>
      <c r="AD72" s="364"/>
      <c r="AE72" s="364"/>
      <c r="AF72" s="364"/>
      <c r="AG72" s="362">
        <f>'SO21 - Objekt 21'!J27</f>
        <v>0</v>
      </c>
      <c r="AH72" s="363"/>
      <c r="AI72" s="363"/>
      <c r="AJ72" s="363"/>
      <c r="AK72" s="363"/>
      <c r="AL72" s="363"/>
      <c r="AM72" s="363"/>
      <c r="AN72" s="362">
        <f t="shared" si="0"/>
        <v>0</v>
      </c>
      <c r="AO72" s="363"/>
      <c r="AP72" s="363"/>
      <c r="AQ72" s="98" t="s">
        <v>80</v>
      </c>
      <c r="AR72" s="99"/>
      <c r="AS72" s="100">
        <v>0</v>
      </c>
      <c r="AT72" s="101">
        <f t="shared" si="1"/>
        <v>0</v>
      </c>
      <c r="AU72" s="102">
        <f>'SO21 - Objekt 21'!P86</f>
        <v>0</v>
      </c>
      <c r="AV72" s="101">
        <f>'SO21 - Objekt 21'!J30</f>
        <v>0</v>
      </c>
      <c r="AW72" s="101">
        <f>'SO21 - Objekt 21'!J31</f>
        <v>0</v>
      </c>
      <c r="AX72" s="101">
        <f>'SO21 - Objekt 21'!J32</f>
        <v>0</v>
      </c>
      <c r="AY72" s="101">
        <f>'SO21 - Objekt 21'!J33</f>
        <v>0</v>
      </c>
      <c r="AZ72" s="101">
        <f>'SO21 - Objekt 21'!F30</f>
        <v>0</v>
      </c>
      <c r="BA72" s="101">
        <f>'SO21 - Objekt 21'!F31</f>
        <v>0</v>
      </c>
      <c r="BB72" s="101">
        <f>'SO21 - Objekt 21'!F32</f>
        <v>0</v>
      </c>
      <c r="BC72" s="101">
        <f>'SO21 - Objekt 21'!F33</f>
        <v>0</v>
      </c>
      <c r="BD72" s="103">
        <f>'SO21 - Objekt 21'!F34</f>
        <v>0</v>
      </c>
      <c r="BT72" s="104" t="s">
        <v>24</v>
      </c>
      <c r="BV72" s="104" t="s">
        <v>75</v>
      </c>
      <c r="BW72" s="104" t="s">
        <v>142</v>
      </c>
      <c r="BX72" s="104" t="s">
        <v>7</v>
      </c>
      <c r="CL72" s="104" t="s">
        <v>22</v>
      </c>
      <c r="CM72" s="104" t="s">
        <v>82</v>
      </c>
    </row>
    <row r="73" spans="1:91" s="5" customFormat="1" ht="22.5" customHeight="1">
      <c r="A73" s="94" t="s">
        <v>77</v>
      </c>
      <c r="B73" s="95"/>
      <c r="C73" s="96"/>
      <c r="D73" s="364" t="s">
        <v>143</v>
      </c>
      <c r="E73" s="364"/>
      <c r="F73" s="364"/>
      <c r="G73" s="364"/>
      <c r="H73" s="364"/>
      <c r="I73" s="97"/>
      <c r="J73" s="364" t="s">
        <v>144</v>
      </c>
      <c r="K73" s="364"/>
      <c r="L73" s="364"/>
      <c r="M73" s="364"/>
      <c r="N73" s="364"/>
      <c r="O73" s="364"/>
      <c r="P73" s="364"/>
      <c r="Q73" s="364"/>
      <c r="R73" s="364"/>
      <c r="S73" s="364"/>
      <c r="T73" s="364"/>
      <c r="U73" s="364"/>
      <c r="V73" s="364"/>
      <c r="W73" s="364"/>
      <c r="X73" s="364"/>
      <c r="Y73" s="364"/>
      <c r="Z73" s="364"/>
      <c r="AA73" s="364"/>
      <c r="AB73" s="364"/>
      <c r="AC73" s="364"/>
      <c r="AD73" s="364"/>
      <c r="AE73" s="364"/>
      <c r="AF73" s="364"/>
      <c r="AG73" s="362">
        <f>'SO22 - Objekt 22'!J27</f>
        <v>0</v>
      </c>
      <c r="AH73" s="363"/>
      <c r="AI73" s="363"/>
      <c r="AJ73" s="363"/>
      <c r="AK73" s="363"/>
      <c r="AL73" s="363"/>
      <c r="AM73" s="363"/>
      <c r="AN73" s="362">
        <f t="shared" si="0"/>
        <v>0</v>
      </c>
      <c r="AO73" s="363"/>
      <c r="AP73" s="363"/>
      <c r="AQ73" s="98" t="s">
        <v>80</v>
      </c>
      <c r="AR73" s="99"/>
      <c r="AS73" s="100">
        <v>0</v>
      </c>
      <c r="AT73" s="101">
        <f t="shared" si="1"/>
        <v>0</v>
      </c>
      <c r="AU73" s="102">
        <f>'SO22 - Objekt 22'!P86</f>
        <v>0</v>
      </c>
      <c r="AV73" s="101">
        <f>'SO22 - Objekt 22'!J30</f>
        <v>0</v>
      </c>
      <c r="AW73" s="101">
        <f>'SO22 - Objekt 22'!J31</f>
        <v>0</v>
      </c>
      <c r="AX73" s="101">
        <f>'SO22 - Objekt 22'!J32</f>
        <v>0</v>
      </c>
      <c r="AY73" s="101">
        <f>'SO22 - Objekt 22'!J33</f>
        <v>0</v>
      </c>
      <c r="AZ73" s="101">
        <f>'SO22 - Objekt 22'!F30</f>
        <v>0</v>
      </c>
      <c r="BA73" s="101">
        <f>'SO22 - Objekt 22'!F31</f>
        <v>0</v>
      </c>
      <c r="BB73" s="101">
        <f>'SO22 - Objekt 22'!F32</f>
        <v>0</v>
      </c>
      <c r="BC73" s="101">
        <f>'SO22 - Objekt 22'!F33</f>
        <v>0</v>
      </c>
      <c r="BD73" s="103">
        <f>'SO22 - Objekt 22'!F34</f>
        <v>0</v>
      </c>
      <c r="BT73" s="104" t="s">
        <v>24</v>
      </c>
      <c r="BV73" s="104" t="s">
        <v>75</v>
      </c>
      <c r="BW73" s="104" t="s">
        <v>145</v>
      </c>
      <c r="BX73" s="104" t="s">
        <v>7</v>
      </c>
      <c r="CL73" s="104" t="s">
        <v>22</v>
      </c>
      <c r="CM73" s="104" t="s">
        <v>82</v>
      </c>
    </row>
    <row r="74" spans="1:91" s="5" customFormat="1" ht="22.5" customHeight="1">
      <c r="A74" s="94" t="s">
        <v>77</v>
      </c>
      <c r="B74" s="95"/>
      <c r="C74" s="96"/>
      <c r="D74" s="364" t="s">
        <v>146</v>
      </c>
      <c r="E74" s="364"/>
      <c r="F74" s="364"/>
      <c r="G74" s="364"/>
      <c r="H74" s="364"/>
      <c r="I74" s="97"/>
      <c r="J74" s="364" t="s">
        <v>147</v>
      </c>
      <c r="K74" s="364"/>
      <c r="L74" s="364"/>
      <c r="M74" s="364"/>
      <c r="N74" s="364"/>
      <c r="O74" s="364"/>
      <c r="P74" s="364"/>
      <c r="Q74" s="364"/>
      <c r="R74" s="364"/>
      <c r="S74" s="364"/>
      <c r="T74" s="364"/>
      <c r="U74" s="364"/>
      <c r="V74" s="364"/>
      <c r="W74" s="364"/>
      <c r="X74" s="364"/>
      <c r="Y74" s="364"/>
      <c r="Z74" s="364"/>
      <c r="AA74" s="364"/>
      <c r="AB74" s="364"/>
      <c r="AC74" s="364"/>
      <c r="AD74" s="364"/>
      <c r="AE74" s="364"/>
      <c r="AF74" s="364"/>
      <c r="AG74" s="362">
        <f>'SO23 - Objekt 23'!J27</f>
        <v>0</v>
      </c>
      <c r="AH74" s="363"/>
      <c r="AI74" s="363"/>
      <c r="AJ74" s="363"/>
      <c r="AK74" s="363"/>
      <c r="AL74" s="363"/>
      <c r="AM74" s="363"/>
      <c r="AN74" s="362">
        <f t="shared" si="0"/>
        <v>0</v>
      </c>
      <c r="AO74" s="363"/>
      <c r="AP74" s="363"/>
      <c r="AQ74" s="98" t="s">
        <v>80</v>
      </c>
      <c r="AR74" s="99"/>
      <c r="AS74" s="100">
        <v>0</v>
      </c>
      <c r="AT74" s="101">
        <f t="shared" si="1"/>
        <v>0</v>
      </c>
      <c r="AU74" s="102">
        <f>'SO23 - Objekt 23'!P86</f>
        <v>0</v>
      </c>
      <c r="AV74" s="101">
        <f>'SO23 - Objekt 23'!J30</f>
        <v>0</v>
      </c>
      <c r="AW74" s="101">
        <f>'SO23 - Objekt 23'!J31</f>
        <v>0</v>
      </c>
      <c r="AX74" s="101">
        <f>'SO23 - Objekt 23'!J32</f>
        <v>0</v>
      </c>
      <c r="AY74" s="101">
        <f>'SO23 - Objekt 23'!J33</f>
        <v>0</v>
      </c>
      <c r="AZ74" s="101">
        <f>'SO23 - Objekt 23'!F30</f>
        <v>0</v>
      </c>
      <c r="BA74" s="101">
        <f>'SO23 - Objekt 23'!F31</f>
        <v>0</v>
      </c>
      <c r="BB74" s="101">
        <f>'SO23 - Objekt 23'!F32</f>
        <v>0</v>
      </c>
      <c r="BC74" s="101">
        <f>'SO23 - Objekt 23'!F33</f>
        <v>0</v>
      </c>
      <c r="BD74" s="103">
        <f>'SO23 - Objekt 23'!F34</f>
        <v>0</v>
      </c>
      <c r="BT74" s="104" t="s">
        <v>24</v>
      </c>
      <c r="BV74" s="104" t="s">
        <v>75</v>
      </c>
      <c r="BW74" s="104" t="s">
        <v>148</v>
      </c>
      <c r="BX74" s="104" t="s">
        <v>7</v>
      </c>
      <c r="CL74" s="104" t="s">
        <v>22</v>
      </c>
      <c r="CM74" s="104" t="s">
        <v>82</v>
      </c>
    </row>
    <row r="75" spans="1:91" s="5" customFormat="1" ht="22.5" customHeight="1">
      <c r="A75" s="94" t="s">
        <v>77</v>
      </c>
      <c r="B75" s="95"/>
      <c r="C75" s="96"/>
      <c r="D75" s="364" t="s">
        <v>149</v>
      </c>
      <c r="E75" s="364"/>
      <c r="F75" s="364"/>
      <c r="G75" s="364"/>
      <c r="H75" s="364"/>
      <c r="I75" s="97"/>
      <c r="J75" s="364" t="s">
        <v>150</v>
      </c>
      <c r="K75" s="364"/>
      <c r="L75" s="364"/>
      <c r="M75" s="364"/>
      <c r="N75" s="364"/>
      <c r="O75" s="364"/>
      <c r="P75" s="364"/>
      <c r="Q75" s="364"/>
      <c r="R75" s="364"/>
      <c r="S75" s="364"/>
      <c r="T75" s="364"/>
      <c r="U75" s="364"/>
      <c r="V75" s="364"/>
      <c r="W75" s="364"/>
      <c r="X75" s="364"/>
      <c r="Y75" s="364"/>
      <c r="Z75" s="364"/>
      <c r="AA75" s="364"/>
      <c r="AB75" s="364"/>
      <c r="AC75" s="364"/>
      <c r="AD75" s="364"/>
      <c r="AE75" s="364"/>
      <c r="AF75" s="364"/>
      <c r="AG75" s="362">
        <f>'SO24 - Objekt 24'!J27</f>
        <v>0</v>
      </c>
      <c r="AH75" s="363"/>
      <c r="AI75" s="363"/>
      <c r="AJ75" s="363"/>
      <c r="AK75" s="363"/>
      <c r="AL75" s="363"/>
      <c r="AM75" s="363"/>
      <c r="AN75" s="362">
        <f t="shared" si="0"/>
        <v>0</v>
      </c>
      <c r="AO75" s="363"/>
      <c r="AP75" s="363"/>
      <c r="AQ75" s="98" t="s">
        <v>80</v>
      </c>
      <c r="AR75" s="99"/>
      <c r="AS75" s="100">
        <v>0</v>
      </c>
      <c r="AT75" s="101">
        <f t="shared" si="1"/>
        <v>0</v>
      </c>
      <c r="AU75" s="102">
        <f>'SO24 - Objekt 24'!P86</f>
        <v>0</v>
      </c>
      <c r="AV75" s="101">
        <f>'SO24 - Objekt 24'!J30</f>
        <v>0</v>
      </c>
      <c r="AW75" s="101">
        <f>'SO24 - Objekt 24'!J31</f>
        <v>0</v>
      </c>
      <c r="AX75" s="101">
        <f>'SO24 - Objekt 24'!J32</f>
        <v>0</v>
      </c>
      <c r="AY75" s="101">
        <f>'SO24 - Objekt 24'!J33</f>
        <v>0</v>
      </c>
      <c r="AZ75" s="101">
        <f>'SO24 - Objekt 24'!F30</f>
        <v>0</v>
      </c>
      <c r="BA75" s="101">
        <f>'SO24 - Objekt 24'!F31</f>
        <v>0</v>
      </c>
      <c r="BB75" s="101">
        <f>'SO24 - Objekt 24'!F32</f>
        <v>0</v>
      </c>
      <c r="BC75" s="101">
        <f>'SO24 - Objekt 24'!F33</f>
        <v>0</v>
      </c>
      <c r="BD75" s="103">
        <f>'SO24 - Objekt 24'!F34</f>
        <v>0</v>
      </c>
      <c r="BT75" s="104" t="s">
        <v>24</v>
      </c>
      <c r="BV75" s="104" t="s">
        <v>75</v>
      </c>
      <c r="BW75" s="104" t="s">
        <v>151</v>
      </c>
      <c r="BX75" s="104" t="s">
        <v>7</v>
      </c>
      <c r="CL75" s="104" t="s">
        <v>22</v>
      </c>
      <c r="CM75" s="104" t="s">
        <v>82</v>
      </c>
    </row>
    <row r="76" spans="1:91" s="5" customFormat="1" ht="22.5" customHeight="1">
      <c r="A76" s="94" t="s">
        <v>77</v>
      </c>
      <c r="B76" s="95"/>
      <c r="C76" s="96"/>
      <c r="D76" s="364" t="s">
        <v>152</v>
      </c>
      <c r="E76" s="364"/>
      <c r="F76" s="364"/>
      <c r="G76" s="364"/>
      <c r="H76" s="364"/>
      <c r="I76" s="97"/>
      <c r="J76" s="364" t="s">
        <v>153</v>
      </c>
      <c r="K76" s="364"/>
      <c r="L76" s="364"/>
      <c r="M76" s="364"/>
      <c r="N76" s="364"/>
      <c r="O76" s="364"/>
      <c r="P76" s="364"/>
      <c r="Q76" s="364"/>
      <c r="R76" s="364"/>
      <c r="S76" s="364"/>
      <c r="T76" s="364"/>
      <c r="U76" s="364"/>
      <c r="V76" s="364"/>
      <c r="W76" s="364"/>
      <c r="X76" s="364"/>
      <c r="Y76" s="364"/>
      <c r="Z76" s="364"/>
      <c r="AA76" s="364"/>
      <c r="AB76" s="364"/>
      <c r="AC76" s="364"/>
      <c r="AD76" s="364"/>
      <c r="AE76" s="364"/>
      <c r="AF76" s="364"/>
      <c r="AG76" s="362">
        <f>'SO25 - Objekt 25'!J27</f>
        <v>0</v>
      </c>
      <c r="AH76" s="363"/>
      <c r="AI76" s="363"/>
      <c r="AJ76" s="363"/>
      <c r="AK76" s="363"/>
      <c r="AL76" s="363"/>
      <c r="AM76" s="363"/>
      <c r="AN76" s="362">
        <f t="shared" si="0"/>
        <v>0</v>
      </c>
      <c r="AO76" s="363"/>
      <c r="AP76" s="363"/>
      <c r="AQ76" s="98" t="s">
        <v>80</v>
      </c>
      <c r="AR76" s="99"/>
      <c r="AS76" s="100">
        <v>0</v>
      </c>
      <c r="AT76" s="101">
        <f t="shared" si="1"/>
        <v>0</v>
      </c>
      <c r="AU76" s="102">
        <f>'SO25 - Objekt 25'!P86</f>
        <v>0</v>
      </c>
      <c r="AV76" s="101">
        <f>'SO25 - Objekt 25'!J30</f>
        <v>0</v>
      </c>
      <c r="AW76" s="101">
        <f>'SO25 - Objekt 25'!J31</f>
        <v>0</v>
      </c>
      <c r="AX76" s="101">
        <f>'SO25 - Objekt 25'!J32</f>
        <v>0</v>
      </c>
      <c r="AY76" s="101">
        <f>'SO25 - Objekt 25'!J33</f>
        <v>0</v>
      </c>
      <c r="AZ76" s="101">
        <f>'SO25 - Objekt 25'!F30</f>
        <v>0</v>
      </c>
      <c r="BA76" s="101">
        <f>'SO25 - Objekt 25'!F31</f>
        <v>0</v>
      </c>
      <c r="BB76" s="101">
        <f>'SO25 - Objekt 25'!F32</f>
        <v>0</v>
      </c>
      <c r="BC76" s="101">
        <f>'SO25 - Objekt 25'!F33</f>
        <v>0</v>
      </c>
      <c r="BD76" s="103">
        <f>'SO25 - Objekt 25'!F34</f>
        <v>0</v>
      </c>
      <c r="BT76" s="104" t="s">
        <v>24</v>
      </c>
      <c r="BV76" s="104" t="s">
        <v>75</v>
      </c>
      <c r="BW76" s="104" t="s">
        <v>154</v>
      </c>
      <c r="BX76" s="104" t="s">
        <v>7</v>
      </c>
      <c r="CL76" s="104" t="s">
        <v>22</v>
      </c>
      <c r="CM76" s="104" t="s">
        <v>82</v>
      </c>
    </row>
    <row r="77" spans="1:91" s="5" customFormat="1" ht="22.5" customHeight="1">
      <c r="A77" s="94" t="s">
        <v>77</v>
      </c>
      <c r="B77" s="95"/>
      <c r="C77" s="96"/>
      <c r="D77" s="364" t="s">
        <v>155</v>
      </c>
      <c r="E77" s="364"/>
      <c r="F77" s="364"/>
      <c r="G77" s="364"/>
      <c r="H77" s="364"/>
      <c r="I77" s="97"/>
      <c r="J77" s="364" t="s">
        <v>156</v>
      </c>
      <c r="K77" s="364"/>
      <c r="L77" s="364"/>
      <c r="M77" s="364"/>
      <c r="N77" s="364"/>
      <c r="O77" s="364"/>
      <c r="P77" s="364"/>
      <c r="Q77" s="364"/>
      <c r="R77" s="364"/>
      <c r="S77" s="364"/>
      <c r="T77" s="364"/>
      <c r="U77" s="364"/>
      <c r="V77" s="364"/>
      <c r="W77" s="364"/>
      <c r="X77" s="364"/>
      <c r="Y77" s="364"/>
      <c r="Z77" s="364"/>
      <c r="AA77" s="364"/>
      <c r="AB77" s="364"/>
      <c r="AC77" s="364"/>
      <c r="AD77" s="364"/>
      <c r="AE77" s="364"/>
      <c r="AF77" s="364"/>
      <c r="AG77" s="362">
        <f>'SO26 - Objekt 26'!J27</f>
        <v>0</v>
      </c>
      <c r="AH77" s="363"/>
      <c r="AI77" s="363"/>
      <c r="AJ77" s="363"/>
      <c r="AK77" s="363"/>
      <c r="AL77" s="363"/>
      <c r="AM77" s="363"/>
      <c r="AN77" s="362">
        <f t="shared" si="0"/>
        <v>0</v>
      </c>
      <c r="AO77" s="363"/>
      <c r="AP77" s="363"/>
      <c r="AQ77" s="98" t="s">
        <v>80</v>
      </c>
      <c r="AR77" s="99"/>
      <c r="AS77" s="100">
        <v>0</v>
      </c>
      <c r="AT77" s="101">
        <f t="shared" si="1"/>
        <v>0</v>
      </c>
      <c r="AU77" s="102">
        <f>'SO26 - Objekt 26'!P86</f>
        <v>0</v>
      </c>
      <c r="AV77" s="101">
        <f>'SO26 - Objekt 26'!J30</f>
        <v>0</v>
      </c>
      <c r="AW77" s="101">
        <f>'SO26 - Objekt 26'!J31</f>
        <v>0</v>
      </c>
      <c r="AX77" s="101">
        <f>'SO26 - Objekt 26'!J32</f>
        <v>0</v>
      </c>
      <c r="AY77" s="101">
        <f>'SO26 - Objekt 26'!J33</f>
        <v>0</v>
      </c>
      <c r="AZ77" s="101">
        <f>'SO26 - Objekt 26'!F30</f>
        <v>0</v>
      </c>
      <c r="BA77" s="101">
        <f>'SO26 - Objekt 26'!F31</f>
        <v>0</v>
      </c>
      <c r="BB77" s="101">
        <f>'SO26 - Objekt 26'!F32</f>
        <v>0</v>
      </c>
      <c r="BC77" s="101">
        <f>'SO26 - Objekt 26'!F33</f>
        <v>0</v>
      </c>
      <c r="BD77" s="103">
        <f>'SO26 - Objekt 26'!F34</f>
        <v>0</v>
      </c>
      <c r="BT77" s="104" t="s">
        <v>24</v>
      </c>
      <c r="BV77" s="104" t="s">
        <v>75</v>
      </c>
      <c r="BW77" s="104" t="s">
        <v>157</v>
      </c>
      <c r="BX77" s="104" t="s">
        <v>7</v>
      </c>
      <c r="CL77" s="104" t="s">
        <v>22</v>
      </c>
      <c r="CM77" s="104" t="s">
        <v>82</v>
      </c>
    </row>
    <row r="78" spans="1:91" s="5" customFormat="1" ht="22.5" customHeight="1">
      <c r="A78" s="94" t="s">
        <v>77</v>
      </c>
      <c r="B78" s="95"/>
      <c r="C78" s="96"/>
      <c r="D78" s="364" t="s">
        <v>158</v>
      </c>
      <c r="E78" s="364"/>
      <c r="F78" s="364"/>
      <c r="G78" s="364"/>
      <c r="H78" s="364"/>
      <c r="I78" s="97"/>
      <c r="J78" s="364" t="s">
        <v>159</v>
      </c>
      <c r="K78" s="364"/>
      <c r="L78" s="364"/>
      <c r="M78" s="364"/>
      <c r="N78" s="364"/>
      <c r="O78" s="364"/>
      <c r="P78" s="364"/>
      <c r="Q78" s="364"/>
      <c r="R78" s="364"/>
      <c r="S78" s="364"/>
      <c r="T78" s="364"/>
      <c r="U78" s="364"/>
      <c r="V78" s="364"/>
      <c r="W78" s="364"/>
      <c r="X78" s="364"/>
      <c r="Y78" s="364"/>
      <c r="Z78" s="364"/>
      <c r="AA78" s="364"/>
      <c r="AB78" s="364"/>
      <c r="AC78" s="364"/>
      <c r="AD78" s="364"/>
      <c r="AE78" s="364"/>
      <c r="AF78" s="364"/>
      <c r="AG78" s="362">
        <f>'SO27 - Objekt 27'!J27</f>
        <v>0</v>
      </c>
      <c r="AH78" s="363"/>
      <c r="AI78" s="363"/>
      <c r="AJ78" s="363"/>
      <c r="AK78" s="363"/>
      <c r="AL78" s="363"/>
      <c r="AM78" s="363"/>
      <c r="AN78" s="362">
        <f t="shared" si="0"/>
        <v>0</v>
      </c>
      <c r="AO78" s="363"/>
      <c r="AP78" s="363"/>
      <c r="AQ78" s="98" t="s">
        <v>80</v>
      </c>
      <c r="AR78" s="99"/>
      <c r="AS78" s="100">
        <v>0</v>
      </c>
      <c r="AT78" s="101">
        <f t="shared" si="1"/>
        <v>0</v>
      </c>
      <c r="AU78" s="102">
        <f>'SO27 - Objekt 27'!P86</f>
        <v>0</v>
      </c>
      <c r="AV78" s="101">
        <f>'SO27 - Objekt 27'!J30</f>
        <v>0</v>
      </c>
      <c r="AW78" s="101">
        <f>'SO27 - Objekt 27'!J31</f>
        <v>0</v>
      </c>
      <c r="AX78" s="101">
        <f>'SO27 - Objekt 27'!J32</f>
        <v>0</v>
      </c>
      <c r="AY78" s="101">
        <f>'SO27 - Objekt 27'!J33</f>
        <v>0</v>
      </c>
      <c r="AZ78" s="101">
        <f>'SO27 - Objekt 27'!F30</f>
        <v>0</v>
      </c>
      <c r="BA78" s="101">
        <f>'SO27 - Objekt 27'!F31</f>
        <v>0</v>
      </c>
      <c r="BB78" s="101">
        <f>'SO27 - Objekt 27'!F32</f>
        <v>0</v>
      </c>
      <c r="BC78" s="101">
        <f>'SO27 - Objekt 27'!F33</f>
        <v>0</v>
      </c>
      <c r="BD78" s="103">
        <f>'SO27 - Objekt 27'!F34</f>
        <v>0</v>
      </c>
      <c r="BT78" s="104" t="s">
        <v>24</v>
      </c>
      <c r="BV78" s="104" t="s">
        <v>75</v>
      </c>
      <c r="BW78" s="104" t="s">
        <v>160</v>
      </c>
      <c r="BX78" s="104" t="s">
        <v>7</v>
      </c>
      <c r="CL78" s="104" t="s">
        <v>22</v>
      </c>
      <c r="CM78" s="104" t="s">
        <v>82</v>
      </c>
    </row>
    <row r="79" spans="1:91" s="5" customFormat="1" ht="22.5" customHeight="1">
      <c r="A79" s="94" t="s">
        <v>77</v>
      </c>
      <c r="B79" s="95"/>
      <c r="C79" s="96"/>
      <c r="D79" s="364" t="s">
        <v>161</v>
      </c>
      <c r="E79" s="364"/>
      <c r="F79" s="364"/>
      <c r="G79" s="364"/>
      <c r="H79" s="364"/>
      <c r="I79" s="97"/>
      <c r="J79" s="364" t="s">
        <v>162</v>
      </c>
      <c r="K79" s="364"/>
      <c r="L79" s="364"/>
      <c r="M79" s="364"/>
      <c r="N79" s="364"/>
      <c r="O79" s="364"/>
      <c r="P79" s="364"/>
      <c r="Q79" s="364"/>
      <c r="R79" s="364"/>
      <c r="S79" s="364"/>
      <c r="T79" s="364"/>
      <c r="U79" s="364"/>
      <c r="V79" s="364"/>
      <c r="W79" s="364"/>
      <c r="X79" s="364"/>
      <c r="Y79" s="364"/>
      <c r="Z79" s="364"/>
      <c r="AA79" s="364"/>
      <c r="AB79" s="364"/>
      <c r="AC79" s="364"/>
      <c r="AD79" s="364"/>
      <c r="AE79" s="364"/>
      <c r="AF79" s="364"/>
      <c r="AG79" s="362">
        <f>'SO28 - Objekt 28'!J27</f>
        <v>0</v>
      </c>
      <c r="AH79" s="363"/>
      <c r="AI79" s="363"/>
      <c r="AJ79" s="363"/>
      <c r="AK79" s="363"/>
      <c r="AL79" s="363"/>
      <c r="AM79" s="363"/>
      <c r="AN79" s="362">
        <f t="shared" si="0"/>
        <v>0</v>
      </c>
      <c r="AO79" s="363"/>
      <c r="AP79" s="363"/>
      <c r="AQ79" s="98" t="s">
        <v>80</v>
      </c>
      <c r="AR79" s="99"/>
      <c r="AS79" s="100">
        <v>0</v>
      </c>
      <c r="AT79" s="101">
        <f t="shared" si="1"/>
        <v>0</v>
      </c>
      <c r="AU79" s="102">
        <f>'SO28 - Objekt 28'!P86</f>
        <v>0</v>
      </c>
      <c r="AV79" s="101">
        <f>'SO28 - Objekt 28'!J30</f>
        <v>0</v>
      </c>
      <c r="AW79" s="101">
        <f>'SO28 - Objekt 28'!J31</f>
        <v>0</v>
      </c>
      <c r="AX79" s="101">
        <f>'SO28 - Objekt 28'!J32</f>
        <v>0</v>
      </c>
      <c r="AY79" s="101">
        <f>'SO28 - Objekt 28'!J33</f>
        <v>0</v>
      </c>
      <c r="AZ79" s="101">
        <f>'SO28 - Objekt 28'!F30</f>
        <v>0</v>
      </c>
      <c r="BA79" s="101">
        <f>'SO28 - Objekt 28'!F31</f>
        <v>0</v>
      </c>
      <c r="BB79" s="101">
        <f>'SO28 - Objekt 28'!F32</f>
        <v>0</v>
      </c>
      <c r="BC79" s="101">
        <f>'SO28 - Objekt 28'!F33</f>
        <v>0</v>
      </c>
      <c r="BD79" s="103">
        <f>'SO28 - Objekt 28'!F34</f>
        <v>0</v>
      </c>
      <c r="BT79" s="104" t="s">
        <v>24</v>
      </c>
      <c r="BV79" s="104" t="s">
        <v>75</v>
      </c>
      <c r="BW79" s="104" t="s">
        <v>163</v>
      </c>
      <c r="BX79" s="104" t="s">
        <v>7</v>
      </c>
      <c r="CL79" s="104" t="s">
        <v>22</v>
      </c>
      <c r="CM79" s="104" t="s">
        <v>82</v>
      </c>
    </row>
    <row r="80" spans="1:91" s="5" customFormat="1" ht="22.5" customHeight="1">
      <c r="A80" s="94" t="s">
        <v>77</v>
      </c>
      <c r="B80" s="95"/>
      <c r="C80" s="96"/>
      <c r="D80" s="364" t="s">
        <v>164</v>
      </c>
      <c r="E80" s="364"/>
      <c r="F80" s="364"/>
      <c r="G80" s="364"/>
      <c r="H80" s="364"/>
      <c r="I80" s="97"/>
      <c r="J80" s="364" t="s">
        <v>165</v>
      </c>
      <c r="K80" s="364"/>
      <c r="L80" s="364"/>
      <c r="M80" s="364"/>
      <c r="N80" s="364"/>
      <c r="O80" s="364"/>
      <c r="P80" s="364"/>
      <c r="Q80" s="364"/>
      <c r="R80" s="364"/>
      <c r="S80" s="364"/>
      <c r="T80" s="364"/>
      <c r="U80" s="364"/>
      <c r="V80" s="364"/>
      <c r="W80" s="364"/>
      <c r="X80" s="364"/>
      <c r="Y80" s="364"/>
      <c r="Z80" s="364"/>
      <c r="AA80" s="364"/>
      <c r="AB80" s="364"/>
      <c r="AC80" s="364"/>
      <c r="AD80" s="364"/>
      <c r="AE80" s="364"/>
      <c r="AF80" s="364"/>
      <c r="AG80" s="362">
        <f>'SO29 - Objekt 29'!J27</f>
        <v>0</v>
      </c>
      <c r="AH80" s="363"/>
      <c r="AI80" s="363"/>
      <c r="AJ80" s="363"/>
      <c r="AK80" s="363"/>
      <c r="AL80" s="363"/>
      <c r="AM80" s="363"/>
      <c r="AN80" s="362">
        <f t="shared" si="0"/>
        <v>0</v>
      </c>
      <c r="AO80" s="363"/>
      <c r="AP80" s="363"/>
      <c r="AQ80" s="98" t="s">
        <v>80</v>
      </c>
      <c r="AR80" s="99"/>
      <c r="AS80" s="100">
        <v>0</v>
      </c>
      <c r="AT80" s="101">
        <f t="shared" si="1"/>
        <v>0</v>
      </c>
      <c r="AU80" s="102">
        <f>'SO29 - Objekt 29'!P86</f>
        <v>0</v>
      </c>
      <c r="AV80" s="101">
        <f>'SO29 - Objekt 29'!J30</f>
        <v>0</v>
      </c>
      <c r="AW80" s="101">
        <f>'SO29 - Objekt 29'!J31</f>
        <v>0</v>
      </c>
      <c r="AX80" s="101">
        <f>'SO29 - Objekt 29'!J32</f>
        <v>0</v>
      </c>
      <c r="AY80" s="101">
        <f>'SO29 - Objekt 29'!J33</f>
        <v>0</v>
      </c>
      <c r="AZ80" s="101">
        <f>'SO29 - Objekt 29'!F30</f>
        <v>0</v>
      </c>
      <c r="BA80" s="101">
        <f>'SO29 - Objekt 29'!F31</f>
        <v>0</v>
      </c>
      <c r="BB80" s="101">
        <f>'SO29 - Objekt 29'!F32</f>
        <v>0</v>
      </c>
      <c r="BC80" s="101">
        <f>'SO29 - Objekt 29'!F33</f>
        <v>0</v>
      </c>
      <c r="BD80" s="103">
        <f>'SO29 - Objekt 29'!F34</f>
        <v>0</v>
      </c>
      <c r="BT80" s="104" t="s">
        <v>24</v>
      </c>
      <c r="BV80" s="104" t="s">
        <v>75</v>
      </c>
      <c r="BW80" s="104" t="s">
        <v>166</v>
      </c>
      <c r="BX80" s="104" t="s">
        <v>7</v>
      </c>
      <c r="CL80" s="104" t="s">
        <v>22</v>
      </c>
      <c r="CM80" s="104" t="s">
        <v>82</v>
      </c>
    </row>
    <row r="81" spans="1:91" s="5" customFormat="1" ht="22.5" customHeight="1">
      <c r="A81" s="94" t="s">
        <v>77</v>
      </c>
      <c r="B81" s="95"/>
      <c r="C81" s="96"/>
      <c r="D81" s="364" t="s">
        <v>167</v>
      </c>
      <c r="E81" s="364"/>
      <c r="F81" s="364"/>
      <c r="G81" s="364"/>
      <c r="H81" s="364"/>
      <c r="I81" s="97"/>
      <c r="J81" s="364" t="s">
        <v>168</v>
      </c>
      <c r="K81" s="364"/>
      <c r="L81" s="364"/>
      <c r="M81" s="364"/>
      <c r="N81" s="364"/>
      <c r="O81" s="364"/>
      <c r="P81" s="364"/>
      <c r="Q81" s="364"/>
      <c r="R81" s="364"/>
      <c r="S81" s="364"/>
      <c r="T81" s="364"/>
      <c r="U81" s="364"/>
      <c r="V81" s="364"/>
      <c r="W81" s="364"/>
      <c r="X81" s="364"/>
      <c r="Y81" s="364"/>
      <c r="Z81" s="364"/>
      <c r="AA81" s="364"/>
      <c r="AB81" s="364"/>
      <c r="AC81" s="364"/>
      <c r="AD81" s="364"/>
      <c r="AE81" s="364"/>
      <c r="AF81" s="364"/>
      <c r="AG81" s="362">
        <f>'SO30 - Objekt 30'!J27</f>
        <v>0</v>
      </c>
      <c r="AH81" s="363"/>
      <c r="AI81" s="363"/>
      <c r="AJ81" s="363"/>
      <c r="AK81" s="363"/>
      <c r="AL81" s="363"/>
      <c r="AM81" s="363"/>
      <c r="AN81" s="362">
        <f t="shared" si="0"/>
        <v>0</v>
      </c>
      <c r="AO81" s="363"/>
      <c r="AP81" s="363"/>
      <c r="AQ81" s="98" t="s">
        <v>80</v>
      </c>
      <c r="AR81" s="99"/>
      <c r="AS81" s="100">
        <v>0</v>
      </c>
      <c r="AT81" s="101">
        <f t="shared" si="1"/>
        <v>0</v>
      </c>
      <c r="AU81" s="102">
        <f>'SO30 - Objekt 30'!P86</f>
        <v>0</v>
      </c>
      <c r="AV81" s="101">
        <f>'SO30 - Objekt 30'!J30</f>
        <v>0</v>
      </c>
      <c r="AW81" s="101">
        <f>'SO30 - Objekt 30'!J31</f>
        <v>0</v>
      </c>
      <c r="AX81" s="101">
        <f>'SO30 - Objekt 30'!J32</f>
        <v>0</v>
      </c>
      <c r="AY81" s="101">
        <f>'SO30 - Objekt 30'!J33</f>
        <v>0</v>
      </c>
      <c r="AZ81" s="101">
        <f>'SO30 - Objekt 30'!F30</f>
        <v>0</v>
      </c>
      <c r="BA81" s="101">
        <f>'SO30 - Objekt 30'!F31</f>
        <v>0</v>
      </c>
      <c r="BB81" s="101">
        <f>'SO30 - Objekt 30'!F32</f>
        <v>0</v>
      </c>
      <c r="BC81" s="101">
        <f>'SO30 - Objekt 30'!F33</f>
        <v>0</v>
      </c>
      <c r="BD81" s="103">
        <f>'SO30 - Objekt 30'!F34</f>
        <v>0</v>
      </c>
      <c r="BT81" s="104" t="s">
        <v>24</v>
      </c>
      <c r="BV81" s="104" t="s">
        <v>75</v>
      </c>
      <c r="BW81" s="104" t="s">
        <v>169</v>
      </c>
      <c r="BX81" s="104" t="s">
        <v>7</v>
      </c>
      <c r="CL81" s="104" t="s">
        <v>22</v>
      </c>
      <c r="CM81" s="104" t="s">
        <v>82</v>
      </c>
    </row>
    <row r="82" spans="1:91" s="5" customFormat="1" ht="22.5" customHeight="1">
      <c r="A82" s="94" t="s">
        <v>77</v>
      </c>
      <c r="B82" s="95"/>
      <c r="C82" s="96"/>
      <c r="D82" s="364" t="s">
        <v>170</v>
      </c>
      <c r="E82" s="364"/>
      <c r="F82" s="364"/>
      <c r="G82" s="364"/>
      <c r="H82" s="364"/>
      <c r="I82" s="97"/>
      <c r="J82" s="364" t="s">
        <v>171</v>
      </c>
      <c r="K82" s="364"/>
      <c r="L82" s="364"/>
      <c r="M82" s="364"/>
      <c r="N82" s="364"/>
      <c r="O82" s="364"/>
      <c r="P82" s="364"/>
      <c r="Q82" s="364"/>
      <c r="R82" s="364"/>
      <c r="S82" s="364"/>
      <c r="T82" s="364"/>
      <c r="U82" s="364"/>
      <c r="V82" s="364"/>
      <c r="W82" s="364"/>
      <c r="X82" s="364"/>
      <c r="Y82" s="364"/>
      <c r="Z82" s="364"/>
      <c r="AA82" s="364"/>
      <c r="AB82" s="364"/>
      <c r="AC82" s="364"/>
      <c r="AD82" s="364"/>
      <c r="AE82" s="364"/>
      <c r="AF82" s="364"/>
      <c r="AG82" s="362">
        <f>'SO31 - Objekt 31'!J27</f>
        <v>0</v>
      </c>
      <c r="AH82" s="363"/>
      <c r="AI82" s="363"/>
      <c r="AJ82" s="363"/>
      <c r="AK82" s="363"/>
      <c r="AL82" s="363"/>
      <c r="AM82" s="363"/>
      <c r="AN82" s="362">
        <f t="shared" si="0"/>
        <v>0</v>
      </c>
      <c r="AO82" s="363"/>
      <c r="AP82" s="363"/>
      <c r="AQ82" s="98" t="s">
        <v>80</v>
      </c>
      <c r="AR82" s="99"/>
      <c r="AS82" s="105">
        <v>0</v>
      </c>
      <c r="AT82" s="106">
        <f t="shared" si="1"/>
        <v>0</v>
      </c>
      <c r="AU82" s="107">
        <f>'SO31 - Objekt 31'!P86</f>
        <v>0</v>
      </c>
      <c r="AV82" s="106">
        <f>'SO31 - Objekt 31'!J30</f>
        <v>0</v>
      </c>
      <c r="AW82" s="106">
        <f>'SO31 - Objekt 31'!J31</f>
        <v>0</v>
      </c>
      <c r="AX82" s="106">
        <f>'SO31 - Objekt 31'!J32</f>
        <v>0</v>
      </c>
      <c r="AY82" s="106">
        <f>'SO31 - Objekt 31'!J33</f>
        <v>0</v>
      </c>
      <c r="AZ82" s="106">
        <f>'SO31 - Objekt 31'!F30</f>
        <v>0</v>
      </c>
      <c r="BA82" s="106">
        <f>'SO31 - Objekt 31'!F31</f>
        <v>0</v>
      </c>
      <c r="BB82" s="106">
        <f>'SO31 - Objekt 31'!F32</f>
        <v>0</v>
      </c>
      <c r="BC82" s="106">
        <f>'SO31 - Objekt 31'!F33</f>
        <v>0</v>
      </c>
      <c r="BD82" s="108">
        <f>'SO31 - Objekt 31'!F34</f>
        <v>0</v>
      </c>
      <c r="BT82" s="104" t="s">
        <v>24</v>
      </c>
      <c r="BV82" s="104" t="s">
        <v>75</v>
      </c>
      <c r="BW82" s="104" t="s">
        <v>172</v>
      </c>
      <c r="BX82" s="104" t="s">
        <v>7</v>
      </c>
      <c r="CL82" s="104" t="s">
        <v>22</v>
      </c>
      <c r="CM82" s="104" t="s">
        <v>82</v>
      </c>
    </row>
    <row r="83" spans="1:91" s="1" customFormat="1" ht="30" customHeight="1">
      <c r="B83" s="39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59"/>
    </row>
    <row r="84" spans="1:91" s="1" customFormat="1" ht="6.95" customHeight="1"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9"/>
    </row>
  </sheetData>
  <sheetProtection algorithmName="SHA-512" hashValue="MfMlS032CWbBZRMGiTkNoae4+OWeZMazGmz/NoiclZ2B5usdqzWnaQKmyi/YnrGCyT5hV87eOaLPmQEYDgjSBg==" saltValue="0KRmddiShnO1OgPQmHHoLQ==" spinCount="100000" sheet="1" objects="1" scenarios="1" formatCells="0" formatColumns="0" formatRows="0" sort="0" autoFilter="0"/>
  <mergeCells count="161">
    <mergeCell ref="AN82:AP82"/>
    <mergeCell ref="AG82:AM82"/>
    <mergeCell ref="D82:H82"/>
    <mergeCell ref="J82:AF82"/>
    <mergeCell ref="AG51:AM51"/>
    <mergeCell ref="AN51:AP51"/>
    <mergeCell ref="AR2:BE2"/>
    <mergeCell ref="AN79:AP79"/>
    <mergeCell ref="AG79:AM79"/>
    <mergeCell ref="D79:H79"/>
    <mergeCell ref="J79:AF79"/>
    <mergeCell ref="AN80:AP80"/>
    <mergeCell ref="AG80:AM80"/>
    <mergeCell ref="D80:H80"/>
    <mergeCell ref="J80:AF80"/>
    <mergeCell ref="AN81:AP81"/>
    <mergeCell ref="AG81:AM81"/>
    <mergeCell ref="D81:H81"/>
    <mergeCell ref="J81:AF81"/>
    <mergeCell ref="AN76:AP76"/>
    <mergeCell ref="AG76:AM76"/>
    <mergeCell ref="D76:H76"/>
    <mergeCell ref="J76:AF76"/>
    <mergeCell ref="AN77:AP77"/>
    <mergeCell ref="AG77:AM77"/>
    <mergeCell ref="D77:H77"/>
    <mergeCell ref="J77:AF77"/>
    <mergeCell ref="AN78:AP78"/>
    <mergeCell ref="AG78:AM78"/>
    <mergeCell ref="D78:H78"/>
    <mergeCell ref="J78:AF78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N75:AP75"/>
    <mergeCell ref="AG75:AM75"/>
    <mergeCell ref="D75:H75"/>
    <mergeCell ref="J75:AF75"/>
    <mergeCell ref="AN70:AP70"/>
    <mergeCell ref="AG70:AM70"/>
    <mergeCell ref="D70:H70"/>
    <mergeCell ref="J70:AF70"/>
    <mergeCell ref="AN71:AP71"/>
    <mergeCell ref="AG71:AM71"/>
    <mergeCell ref="D71:H71"/>
    <mergeCell ref="J71:AF71"/>
    <mergeCell ref="AN72:AP72"/>
    <mergeCell ref="AG72:AM72"/>
    <mergeCell ref="D72:H72"/>
    <mergeCell ref="J72:AF72"/>
    <mergeCell ref="AN67:AP67"/>
    <mergeCell ref="AG67:AM67"/>
    <mergeCell ref="D67:H67"/>
    <mergeCell ref="J67:AF67"/>
    <mergeCell ref="AN68:AP68"/>
    <mergeCell ref="AG68:AM68"/>
    <mergeCell ref="D68:H68"/>
    <mergeCell ref="J68:AF68"/>
    <mergeCell ref="AN69:AP69"/>
    <mergeCell ref="AG69:AM69"/>
    <mergeCell ref="D69:H69"/>
    <mergeCell ref="J69:AF69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6:AP66"/>
    <mergeCell ref="AG66:AM66"/>
    <mergeCell ref="D66:H66"/>
    <mergeCell ref="J66:AF66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SO01 - Objekt 01'!C2" display="/"/>
    <hyperlink ref="A53" location="'SO02 - Objekt 02'!C2" display="/"/>
    <hyperlink ref="A54" location="'SO03 - Objekt 03'!C2" display="/"/>
    <hyperlink ref="A55" location="'SO04 - Objekt 04'!C2" display="/"/>
    <hyperlink ref="A56" location="'SO05 - Objekt 05'!C2" display="/"/>
    <hyperlink ref="A57" location="'SO06 - Objekt 06'!C2" display="/"/>
    <hyperlink ref="A58" location="'SO07 - Objekt 07'!C2" display="/"/>
    <hyperlink ref="A59" location="'SO08 - Objekt 08'!C2" display="/"/>
    <hyperlink ref="A60" location="'SO09 - Objekt 09'!C2" display="/"/>
    <hyperlink ref="A61" location="'SO10 - Objekt 10'!C2" display="/"/>
    <hyperlink ref="A62" location="'SO11 - Objekt 11'!C2" display="/"/>
    <hyperlink ref="A63" location="'SO12 - Objekt 12'!C2" display="/"/>
    <hyperlink ref="A64" location="'SO13 - Objekt 13'!C2" display="/"/>
    <hyperlink ref="A65" location="'SO14 - Objekt 14'!C2" display="/"/>
    <hyperlink ref="A66" location="'SO15 - Objekt 15'!C2" display="/"/>
    <hyperlink ref="A67" location="'SO16 - Objekt 16'!C2" display="/"/>
    <hyperlink ref="A68" location="'SO17 - Objekt 17'!C2" display="/"/>
    <hyperlink ref="A69" location="'SO18 - Objekt 18'!C2" display="/"/>
    <hyperlink ref="A70" location="'SO19 - Objekt 19 - není ř...'!C2" display="/"/>
    <hyperlink ref="A71" location="'SO20 - Objekt 20 - není ř...'!C2" display="/"/>
    <hyperlink ref="A72" location="'SO21 - Objekt 21'!C2" display="/"/>
    <hyperlink ref="A73" location="'SO22 - Objekt 22'!C2" display="/"/>
    <hyperlink ref="A74" location="'SO23 - Objekt 23'!C2" display="/"/>
    <hyperlink ref="A75" location="'SO24 - Objekt 24'!C2" display="/"/>
    <hyperlink ref="A76" location="'SO25 - Objekt 25'!C2" display="/"/>
    <hyperlink ref="A77" location="'SO26 - Objekt 26'!C2" display="/"/>
    <hyperlink ref="A78" location="'SO27 - Objekt 27'!C2" display="/"/>
    <hyperlink ref="A79" location="'SO28 - Objekt 28'!C2" display="/"/>
    <hyperlink ref="A80" location="'SO29 - Objekt 29'!C2" display="/"/>
    <hyperlink ref="A81" location="'SO30 - Objekt 30'!C2" display="/"/>
    <hyperlink ref="A82" location="'SO31 - Objekt 31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106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638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ROUND(SUM(BE86:BE172), 2)</f>
        <v>0</v>
      </c>
      <c r="G30" s="40"/>
      <c r="H30" s="40"/>
      <c r="I30" s="129">
        <v>0.21</v>
      </c>
      <c r="J30" s="128">
        <f>ROUND(ROUND((SUM(BE86:BE172)),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ROUND(SUM(BF86:BF172), 2)</f>
        <v>0</v>
      </c>
      <c r="G31" s="40"/>
      <c r="H31" s="40"/>
      <c r="I31" s="129">
        <v>0.15</v>
      </c>
      <c r="J31" s="128">
        <f>ROUND(ROUND((SUM(BF86:BF172)),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ROUND(SUM(BG86:BG172),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ROUND(SUM(BH86:BH172),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ROUND(SUM(BI86:BI172),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SO09 - Objekt 09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J135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J156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J163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J166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J167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J170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SO09 - Objekt 09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P87+P166</f>
        <v>0</v>
      </c>
      <c r="Q86" s="83"/>
      <c r="R86" s="171">
        <f>R87+R166</f>
        <v>27.651065000000006</v>
      </c>
      <c r="S86" s="83"/>
      <c r="T86" s="172">
        <f>T87+T166</f>
        <v>16.439999999999998</v>
      </c>
      <c r="AT86" s="22" t="s">
        <v>72</v>
      </c>
      <c r="AU86" s="22" t="s">
        <v>185</v>
      </c>
      <c r="BK86" s="173">
        <f>BK87+BK166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P88+P112+P115+P135+P156+P163</f>
        <v>0</v>
      </c>
      <c r="Q87" s="182"/>
      <c r="R87" s="183">
        <f>R88+R112+R115+R135+R156+R163</f>
        <v>27.651065000000006</v>
      </c>
      <c r="S87" s="182"/>
      <c r="T87" s="184">
        <f>T88+T112+T115+T135+T156+T163</f>
        <v>16.439999999999998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BK88+BK112+BK115+BK135+BK156+BK163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0.15757499999999999</v>
      </c>
      <c r="S88" s="182"/>
      <c r="T88" s="184">
        <f>SUM(T89:T111)</f>
        <v>16.439999999999998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30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9.48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639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24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6.9599999999999991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640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9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641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236</v>
      </c>
      <c r="G95" s="209"/>
      <c r="H95" s="212">
        <v>9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9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642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9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643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18.899999999999999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644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471</v>
      </c>
      <c r="G102" s="209"/>
      <c r="H102" s="212">
        <v>18.899999999999999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5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647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7.4999999999999997E-2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7.4999999999999993E-5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652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654</v>
      </c>
      <c r="G107" s="209"/>
      <c r="H107" s="212">
        <v>7.4999999999999997E-2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5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657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0.75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0.1575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661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30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663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SUM(P116:P134)</f>
        <v>0</v>
      </c>
      <c r="Q115" s="182"/>
      <c r="R115" s="183">
        <f>SUM(R116:R134)</f>
        <v>22.556850000000004</v>
      </c>
      <c r="S115" s="182"/>
      <c r="T115" s="184">
        <f>SUM(T116:T134)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SUM(BK116:BK134)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664</v>
      </c>
      <c r="F116" s="193" t="s">
        <v>665</v>
      </c>
      <c r="G116" s="194" t="s">
        <v>217</v>
      </c>
      <c r="H116" s="195">
        <v>40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0.27994000000000002</v>
      </c>
      <c r="R116" s="200">
        <f>Q116*H116</f>
        <v>11.197600000000001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666</v>
      </c>
    </row>
    <row r="117" spans="2:65" s="1" customFormat="1" ht="13.5">
      <c r="B117" s="39"/>
      <c r="C117" s="61"/>
      <c r="D117" s="206" t="s">
        <v>221</v>
      </c>
      <c r="E117" s="61"/>
      <c r="F117" s="207" t="s">
        <v>667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1" customFormat="1" ht="13.5">
      <c r="B118" s="208"/>
      <c r="C118" s="209"/>
      <c r="D118" s="203" t="s">
        <v>235</v>
      </c>
      <c r="E118" s="210" t="s">
        <v>22</v>
      </c>
      <c r="F118" s="211" t="s">
        <v>668</v>
      </c>
      <c r="G118" s="209"/>
      <c r="H118" s="212">
        <v>40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235</v>
      </c>
      <c r="AU118" s="218" t="s">
        <v>82</v>
      </c>
      <c r="AV118" s="11" t="s">
        <v>82</v>
      </c>
      <c r="AW118" s="11" t="s">
        <v>37</v>
      </c>
      <c r="AX118" s="11" t="s">
        <v>24</v>
      </c>
      <c r="AY118" s="218" t="s">
        <v>212</v>
      </c>
    </row>
    <row r="119" spans="2:65" s="1" customFormat="1" ht="22.5" customHeight="1">
      <c r="B119" s="39"/>
      <c r="C119" s="191" t="s">
        <v>286</v>
      </c>
      <c r="D119" s="191" t="s">
        <v>214</v>
      </c>
      <c r="E119" s="192" t="s">
        <v>394</v>
      </c>
      <c r="F119" s="193" t="s">
        <v>395</v>
      </c>
      <c r="G119" s="194" t="s">
        <v>217</v>
      </c>
      <c r="H119" s="195">
        <v>10</v>
      </c>
      <c r="I119" s="196"/>
      <c r="J119" s="197">
        <f>ROUND(I119*H119,2)</f>
        <v>0</v>
      </c>
      <c r="K119" s="193" t="s">
        <v>218</v>
      </c>
      <c r="L119" s="59"/>
      <c r="M119" s="198" t="s">
        <v>22</v>
      </c>
      <c r="N119" s="199" t="s">
        <v>44</v>
      </c>
      <c r="O119" s="40"/>
      <c r="P119" s="200">
        <f>O119*H119</f>
        <v>0</v>
      </c>
      <c r="Q119" s="200">
        <v>0.378</v>
      </c>
      <c r="R119" s="200">
        <f>Q119*H119</f>
        <v>3.7800000000000002</v>
      </c>
      <c r="S119" s="200">
        <v>0</v>
      </c>
      <c r="T119" s="201">
        <f>S119*H119</f>
        <v>0</v>
      </c>
      <c r="AR119" s="22" t="s">
        <v>219</v>
      </c>
      <c r="AT119" s="22" t="s">
        <v>214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669</v>
      </c>
    </row>
    <row r="120" spans="2:65" s="1" customFormat="1" ht="13.5">
      <c r="B120" s="39"/>
      <c r="C120" s="61"/>
      <c r="D120" s="203" t="s">
        <v>221</v>
      </c>
      <c r="E120" s="61"/>
      <c r="F120" s="204" t="s">
        <v>397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" customFormat="1" ht="22.5" customHeight="1">
      <c r="B121" s="39"/>
      <c r="C121" s="191" t="s">
        <v>291</v>
      </c>
      <c r="D121" s="191" t="s">
        <v>214</v>
      </c>
      <c r="E121" s="192" t="s">
        <v>398</v>
      </c>
      <c r="F121" s="193" t="s">
        <v>399</v>
      </c>
      <c r="G121" s="194" t="s">
        <v>217</v>
      </c>
      <c r="H121" s="195">
        <v>10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6.6000000000000003E-2</v>
      </c>
      <c r="R121" s="200">
        <f>Q121*H121</f>
        <v>0.66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670</v>
      </c>
    </row>
    <row r="122" spans="2:65" s="1" customFormat="1" ht="13.5">
      <c r="B122" s="39"/>
      <c r="C122" s="61"/>
      <c r="D122" s="203" t="s">
        <v>221</v>
      </c>
      <c r="E122" s="61"/>
      <c r="F122" s="204" t="s">
        <v>401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671</v>
      </c>
      <c r="F123" s="193" t="s">
        <v>672</v>
      </c>
      <c r="G123" s="194" t="s">
        <v>217</v>
      </c>
      <c r="H123" s="195">
        <v>15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0.18462999999999999</v>
      </c>
      <c r="R123" s="200">
        <f>Q123*H123</f>
        <v>2.76945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673</v>
      </c>
    </row>
    <row r="124" spans="2:65" s="1" customFormat="1" ht="27">
      <c r="B124" s="39"/>
      <c r="C124" s="61"/>
      <c r="D124" s="203" t="s">
        <v>221</v>
      </c>
      <c r="E124" s="61"/>
      <c r="F124" s="204" t="s">
        <v>674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31.5" customHeight="1">
      <c r="B125" s="39"/>
      <c r="C125" s="191" t="s">
        <v>300</v>
      </c>
      <c r="D125" s="191" t="s">
        <v>214</v>
      </c>
      <c r="E125" s="192" t="s">
        <v>675</v>
      </c>
      <c r="F125" s="193" t="s">
        <v>676</v>
      </c>
      <c r="G125" s="194" t="s">
        <v>217</v>
      </c>
      <c r="H125" s="195">
        <v>15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0.10373</v>
      </c>
      <c r="R125" s="200">
        <f>Q125*H125</f>
        <v>1.5559499999999999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677</v>
      </c>
    </row>
    <row r="126" spans="2:65" s="1" customFormat="1" ht="27">
      <c r="B126" s="39"/>
      <c r="C126" s="61"/>
      <c r="D126" s="203" t="s">
        <v>221</v>
      </c>
      <c r="E126" s="61"/>
      <c r="F126" s="204" t="s">
        <v>678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402</v>
      </c>
      <c r="F127" s="193" t="s">
        <v>403</v>
      </c>
      <c r="G127" s="194" t="s">
        <v>217</v>
      </c>
      <c r="H127" s="195">
        <v>10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0.12966</v>
      </c>
      <c r="R127" s="200">
        <f>Q127*H127</f>
        <v>1.2966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679</v>
      </c>
    </row>
    <row r="128" spans="2:65" s="1" customFormat="1" ht="27">
      <c r="B128" s="39"/>
      <c r="C128" s="61"/>
      <c r="D128" s="203" t="s">
        <v>221</v>
      </c>
      <c r="E128" s="61"/>
      <c r="F128" s="204" t="s">
        <v>405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476</v>
      </c>
      <c r="F129" s="193" t="s">
        <v>477</v>
      </c>
      <c r="G129" s="194" t="s">
        <v>217</v>
      </c>
      <c r="H129" s="195">
        <v>5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8.4250000000000005E-2</v>
      </c>
      <c r="R129" s="200">
        <f>Q129*H129</f>
        <v>0.42125000000000001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680</v>
      </c>
    </row>
    <row r="130" spans="2:65" s="1" customFormat="1" ht="40.5">
      <c r="B130" s="39"/>
      <c r="C130" s="61"/>
      <c r="D130" s="203" t="s">
        <v>221</v>
      </c>
      <c r="E130" s="61"/>
      <c r="F130" s="204" t="s">
        <v>479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222" t="s">
        <v>315</v>
      </c>
      <c r="D131" s="222" t="s">
        <v>274</v>
      </c>
      <c r="E131" s="223" t="s">
        <v>480</v>
      </c>
      <c r="F131" s="224" t="s">
        <v>481</v>
      </c>
      <c r="G131" s="225" t="s">
        <v>217</v>
      </c>
      <c r="H131" s="226">
        <v>6</v>
      </c>
      <c r="I131" s="227"/>
      <c r="J131" s="228">
        <f>ROUND(I131*H131,2)</f>
        <v>0</v>
      </c>
      <c r="K131" s="224" t="s">
        <v>218</v>
      </c>
      <c r="L131" s="229"/>
      <c r="M131" s="230" t="s">
        <v>22</v>
      </c>
      <c r="N131" s="231" t="s">
        <v>44</v>
      </c>
      <c r="O131" s="40"/>
      <c r="P131" s="200">
        <f>O131*H131</f>
        <v>0</v>
      </c>
      <c r="Q131" s="200">
        <v>0.14599999999999999</v>
      </c>
      <c r="R131" s="200">
        <f>Q131*H131</f>
        <v>0.87599999999999989</v>
      </c>
      <c r="S131" s="200">
        <v>0</v>
      </c>
      <c r="T131" s="201">
        <f>S131*H131</f>
        <v>0</v>
      </c>
      <c r="AR131" s="22" t="s">
        <v>258</v>
      </c>
      <c r="AT131" s="22" t="s">
        <v>274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681</v>
      </c>
    </row>
    <row r="132" spans="2:65" s="1" customFormat="1" ht="27">
      <c r="B132" s="39"/>
      <c r="C132" s="61"/>
      <c r="D132" s="203" t="s">
        <v>221</v>
      </c>
      <c r="E132" s="61"/>
      <c r="F132" s="204" t="s">
        <v>483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484</v>
      </c>
      <c r="F133" s="193" t="s">
        <v>485</v>
      </c>
      <c r="G133" s="194" t="s">
        <v>225</v>
      </c>
      <c r="H133" s="195">
        <v>15</v>
      </c>
      <c r="I133" s="196"/>
      <c r="J133" s="197">
        <f>ROUND(I133*H133,2)</f>
        <v>0</v>
      </c>
      <c r="K133" s="193" t="s">
        <v>22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682</v>
      </c>
    </row>
    <row r="134" spans="2:65" s="1" customFormat="1" ht="13.5">
      <c r="B134" s="39"/>
      <c r="C134" s="61"/>
      <c r="D134" s="206" t="s">
        <v>221</v>
      </c>
      <c r="E134" s="61"/>
      <c r="F134" s="207" t="s">
        <v>485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0" customFormat="1" ht="29.85" customHeight="1">
      <c r="B135" s="174"/>
      <c r="C135" s="175"/>
      <c r="D135" s="188" t="s">
        <v>72</v>
      </c>
      <c r="E135" s="189" t="s">
        <v>264</v>
      </c>
      <c r="F135" s="189" t="s">
        <v>279</v>
      </c>
      <c r="G135" s="175"/>
      <c r="H135" s="175"/>
      <c r="I135" s="178"/>
      <c r="J135" s="190">
        <f>BK135</f>
        <v>0</v>
      </c>
      <c r="K135" s="175"/>
      <c r="L135" s="180"/>
      <c r="M135" s="181"/>
      <c r="N135" s="182"/>
      <c r="O135" s="182"/>
      <c r="P135" s="183">
        <f>SUM(P136:P155)</f>
        <v>0</v>
      </c>
      <c r="Q135" s="182"/>
      <c r="R135" s="183">
        <f>SUM(R136:R155)</f>
        <v>4.9366400000000006</v>
      </c>
      <c r="S135" s="182"/>
      <c r="T135" s="184">
        <f>SUM(T136:T155)</f>
        <v>0</v>
      </c>
      <c r="AR135" s="185" t="s">
        <v>24</v>
      </c>
      <c r="AT135" s="186" t="s">
        <v>72</v>
      </c>
      <c r="AU135" s="186" t="s">
        <v>24</v>
      </c>
      <c r="AY135" s="185" t="s">
        <v>212</v>
      </c>
      <c r="BK135" s="187">
        <f>SUM(BK136:BK155)</f>
        <v>0</v>
      </c>
    </row>
    <row r="136" spans="2:65" s="1" customFormat="1" ht="22.5" customHeight="1">
      <c r="B136" s="39"/>
      <c r="C136" s="191" t="s">
        <v>9</v>
      </c>
      <c r="D136" s="191" t="s">
        <v>214</v>
      </c>
      <c r="E136" s="192" t="s">
        <v>281</v>
      </c>
      <c r="F136" s="193" t="s">
        <v>282</v>
      </c>
      <c r="G136" s="194" t="s">
        <v>283</v>
      </c>
      <c r="H136" s="195">
        <v>1</v>
      </c>
      <c r="I136" s="196"/>
      <c r="J136" s="197">
        <f>ROUND(I136*H136,2)</f>
        <v>0</v>
      </c>
      <c r="K136" s="193" t="s">
        <v>218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683</v>
      </c>
    </row>
    <row r="137" spans="2:65" s="1" customFormat="1" ht="27">
      <c r="B137" s="39"/>
      <c r="C137" s="61"/>
      <c r="D137" s="203" t="s">
        <v>221</v>
      </c>
      <c r="E137" s="61"/>
      <c r="F137" s="204" t="s">
        <v>285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" customFormat="1" ht="22.5" customHeight="1">
      <c r="B138" s="39"/>
      <c r="C138" s="191" t="s">
        <v>329</v>
      </c>
      <c r="D138" s="191" t="s">
        <v>214</v>
      </c>
      <c r="E138" s="192" t="s">
        <v>287</v>
      </c>
      <c r="F138" s="193" t="s">
        <v>288</v>
      </c>
      <c r="G138" s="194" t="s">
        <v>283</v>
      </c>
      <c r="H138" s="195">
        <v>30</v>
      </c>
      <c r="I138" s="196"/>
      <c r="J138" s="197">
        <f>ROUND(I138*H138,2)</f>
        <v>0</v>
      </c>
      <c r="K138" s="193" t="s">
        <v>218</v>
      </c>
      <c r="L138" s="59"/>
      <c r="M138" s="198" t="s">
        <v>22</v>
      </c>
      <c r="N138" s="199" t="s">
        <v>44</v>
      </c>
      <c r="O138" s="40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2" t="s">
        <v>219</v>
      </c>
      <c r="AT138" s="22" t="s">
        <v>214</v>
      </c>
      <c r="AU138" s="22" t="s">
        <v>82</v>
      </c>
      <c r="AY138" s="22" t="s">
        <v>212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219</v>
      </c>
      <c r="BM138" s="22" t="s">
        <v>684</v>
      </c>
    </row>
    <row r="139" spans="2:65" s="1" customFormat="1" ht="27">
      <c r="B139" s="39"/>
      <c r="C139" s="61"/>
      <c r="D139" s="203" t="s">
        <v>221</v>
      </c>
      <c r="E139" s="61"/>
      <c r="F139" s="204" t="s">
        <v>290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221</v>
      </c>
      <c r="AU139" s="22" t="s">
        <v>82</v>
      </c>
    </row>
    <row r="140" spans="2:65" s="1" customFormat="1" ht="22.5" customHeight="1">
      <c r="B140" s="39"/>
      <c r="C140" s="191" t="s">
        <v>333</v>
      </c>
      <c r="D140" s="191" t="s">
        <v>214</v>
      </c>
      <c r="E140" s="192" t="s">
        <v>292</v>
      </c>
      <c r="F140" s="193" t="s">
        <v>293</v>
      </c>
      <c r="G140" s="194" t="s">
        <v>283</v>
      </c>
      <c r="H140" s="195">
        <v>2</v>
      </c>
      <c r="I140" s="196"/>
      <c r="J140" s="197">
        <f>ROUND(I140*H140,2)</f>
        <v>0</v>
      </c>
      <c r="K140" s="193" t="s">
        <v>218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685</v>
      </c>
    </row>
    <row r="141" spans="2:65" s="1" customFormat="1" ht="13.5">
      <c r="B141" s="39"/>
      <c r="C141" s="61"/>
      <c r="D141" s="203" t="s">
        <v>221</v>
      </c>
      <c r="E141" s="61"/>
      <c r="F141" s="204" t="s">
        <v>295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" customFormat="1" ht="22.5" customHeight="1">
      <c r="B142" s="39"/>
      <c r="C142" s="191" t="s">
        <v>338</v>
      </c>
      <c r="D142" s="191" t="s">
        <v>214</v>
      </c>
      <c r="E142" s="192" t="s">
        <v>296</v>
      </c>
      <c r="F142" s="193" t="s">
        <v>297</v>
      </c>
      <c r="G142" s="194" t="s">
        <v>283</v>
      </c>
      <c r="H142" s="195">
        <v>30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686</v>
      </c>
    </row>
    <row r="143" spans="2:65" s="1" customFormat="1" ht="27">
      <c r="B143" s="39"/>
      <c r="C143" s="61"/>
      <c r="D143" s="203" t="s">
        <v>221</v>
      </c>
      <c r="E143" s="61"/>
      <c r="F143" s="204" t="s">
        <v>299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" customFormat="1" ht="22.5" customHeight="1">
      <c r="B144" s="39"/>
      <c r="C144" s="191" t="s">
        <v>345</v>
      </c>
      <c r="D144" s="191" t="s">
        <v>214</v>
      </c>
      <c r="E144" s="192" t="s">
        <v>301</v>
      </c>
      <c r="F144" s="193" t="s">
        <v>302</v>
      </c>
      <c r="G144" s="194" t="s">
        <v>283</v>
      </c>
      <c r="H144" s="195">
        <v>10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687</v>
      </c>
    </row>
    <row r="145" spans="2:65" s="1" customFormat="1" ht="13.5">
      <c r="B145" s="39"/>
      <c r="C145" s="61"/>
      <c r="D145" s="203" t="s">
        <v>221</v>
      </c>
      <c r="E145" s="61"/>
      <c r="F145" s="204" t="s">
        <v>304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306</v>
      </c>
      <c r="F146" s="193" t="s">
        <v>307</v>
      </c>
      <c r="G146" s="194" t="s">
        <v>283</v>
      </c>
      <c r="H146" s="195">
        <v>30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688</v>
      </c>
    </row>
    <row r="147" spans="2:65" s="1" customFormat="1" ht="27">
      <c r="B147" s="39"/>
      <c r="C147" s="61"/>
      <c r="D147" s="203" t="s">
        <v>221</v>
      </c>
      <c r="E147" s="61"/>
      <c r="F147" s="204" t="s">
        <v>309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321</v>
      </c>
      <c r="F148" s="193" t="s">
        <v>322</v>
      </c>
      <c r="G148" s="194" t="s">
        <v>225</v>
      </c>
      <c r="H148" s="195">
        <v>12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2.0000000000000001E-4</v>
      </c>
      <c r="R148" s="200">
        <f>Q148*H148</f>
        <v>2.4000000000000002E-3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689</v>
      </c>
    </row>
    <row r="149" spans="2:65" s="1" customFormat="1" ht="13.5">
      <c r="B149" s="39"/>
      <c r="C149" s="61"/>
      <c r="D149" s="203" t="s">
        <v>221</v>
      </c>
      <c r="E149" s="61"/>
      <c r="F149" s="204" t="s">
        <v>324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" customFormat="1" ht="31.5" customHeight="1">
      <c r="B150" s="39"/>
      <c r="C150" s="191" t="s">
        <v>362</v>
      </c>
      <c r="D150" s="191" t="s">
        <v>214</v>
      </c>
      <c r="E150" s="192" t="s">
        <v>690</v>
      </c>
      <c r="F150" s="193" t="s">
        <v>691</v>
      </c>
      <c r="G150" s="194" t="s">
        <v>225</v>
      </c>
      <c r="H150" s="195">
        <v>12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0.16849</v>
      </c>
      <c r="R150" s="200">
        <f>Q150*H150</f>
        <v>2.0218799999999999</v>
      </c>
      <c r="S150" s="200">
        <v>0</v>
      </c>
      <c r="T150" s="201">
        <f>S150*H150</f>
        <v>0</v>
      </c>
      <c r="AR150" s="22" t="s">
        <v>219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219</v>
      </c>
      <c r="BM150" s="22" t="s">
        <v>692</v>
      </c>
    </row>
    <row r="151" spans="2:65" s="1" customFormat="1" ht="40.5">
      <c r="B151" s="39"/>
      <c r="C151" s="61"/>
      <c r="D151" s="203" t="s">
        <v>221</v>
      </c>
      <c r="E151" s="61"/>
      <c r="F151" s="204" t="s">
        <v>693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" customFormat="1" ht="22.5" customHeight="1">
      <c r="B152" s="39"/>
      <c r="C152" s="222" t="s">
        <v>371</v>
      </c>
      <c r="D152" s="222" t="s">
        <v>274</v>
      </c>
      <c r="E152" s="223" t="s">
        <v>694</v>
      </c>
      <c r="F152" s="224" t="s">
        <v>695</v>
      </c>
      <c r="G152" s="225" t="s">
        <v>283</v>
      </c>
      <c r="H152" s="226">
        <v>12.3</v>
      </c>
      <c r="I152" s="227"/>
      <c r="J152" s="228">
        <f>ROUND(I152*H152,2)</f>
        <v>0</v>
      </c>
      <c r="K152" s="224" t="s">
        <v>218</v>
      </c>
      <c r="L152" s="229"/>
      <c r="M152" s="230" t="s">
        <v>22</v>
      </c>
      <c r="N152" s="231" t="s">
        <v>44</v>
      </c>
      <c r="O152" s="40"/>
      <c r="P152" s="200">
        <f>O152*H152</f>
        <v>0</v>
      </c>
      <c r="Q152" s="200">
        <v>4.4999999999999998E-2</v>
      </c>
      <c r="R152" s="200">
        <f>Q152*H152</f>
        <v>0.55349999999999999</v>
      </c>
      <c r="S152" s="200">
        <v>0</v>
      </c>
      <c r="T152" s="201">
        <f>S152*H152</f>
        <v>0</v>
      </c>
      <c r="AR152" s="22" t="s">
        <v>258</v>
      </c>
      <c r="AT152" s="22" t="s">
        <v>274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696</v>
      </c>
    </row>
    <row r="153" spans="2:65" s="1" customFormat="1" ht="13.5">
      <c r="B153" s="39"/>
      <c r="C153" s="61"/>
      <c r="D153" s="203" t="s">
        <v>221</v>
      </c>
      <c r="E153" s="61"/>
      <c r="F153" s="204" t="s">
        <v>697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" customFormat="1" ht="22.5" customHeight="1">
      <c r="B154" s="39"/>
      <c r="C154" s="191" t="s">
        <v>379</v>
      </c>
      <c r="D154" s="191" t="s">
        <v>214</v>
      </c>
      <c r="E154" s="192" t="s">
        <v>325</v>
      </c>
      <c r="F154" s="193" t="s">
        <v>326</v>
      </c>
      <c r="G154" s="194" t="s">
        <v>225</v>
      </c>
      <c r="H154" s="195">
        <v>14</v>
      </c>
      <c r="I154" s="196"/>
      <c r="J154" s="197">
        <f>ROUND(I154*H154,2)</f>
        <v>0</v>
      </c>
      <c r="K154" s="193" t="s">
        <v>226</v>
      </c>
      <c r="L154" s="59"/>
      <c r="M154" s="198" t="s">
        <v>22</v>
      </c>
      <c r="N154" s="199" t="s">
        <v>44</v>
      </c>
      <c r="O154" s="40"/>
      <c r="P154" s="200">
        <f>O154*H154</f>
        <v>0</v>
      </c>
      <c r="Q154" s="200">
        <v>0.16849</v>
      </c>
      <c r="R154" s="200">
        <f>Q154*H154</f>
        <v>2.35886</v>
      </c>
      <c r="S154" s="200">
        <v>0</v>
      </c>
      <c r="T154" s="201">
        <f>S154*H154</f>
        <v>0</v>
      </c>
      <c r="AR154" s="22" t="s">
        <v>219</v>
      </c>
      <c r="AT154" s="22" t="s">
        <v>214</v>
      </c>
      <c r="AU154" s="22" t="s">
        <v>82</v>
      </c>
      <c r="AY154" s="22" t="s">
        <v>212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219</v>
      </c>
      <c r="BM154" s="22" t="s">
        <v>698</v>
      </c>
    </row>
    <row r="155" spans="2:65" s="1" customFormat="1" ht="27">
      <c r="B155" s="39"/>
      <c r="C155" s="61"/>
      <c r="D155" s="206" t="s">
        <v>221</v>
      </c>
      <c r="E155" s="61"/>
      <c r="F155" s="207" t="s">
        <v>328</v>
      </c>
      <c r="G155" s="61"/>
      <c r="H155" s="61"/>
      <c r="I155" s="161"/>
      <c r="J155" s="61"/>
      <c r="K155" s="61"/>
      <c r="L155" s="59"/>
      <c r="M155" s="205"/>
      <c r="N155" s="40"/>
      <c r="O155" s="40"/>
      <c r="P155" s="40"/>
      <c r="Q155" s="40"/>
      <c r="R155" s="40"/>
      <c r="S155" s="40"/>
      <c r="T155" s="76"/>
      <c r="AT155" s="22" t="s">
        <v>221</v>
      </c>
      <c r="AU155" s="22" t="s">
        <v>82</v>
      </c>
    </row>
    <row r="156" spans="2:65" s="10" customFormat="1" ht="29.85" customHeight="1">
      <c r="B156" s="174"/>
      <c r="C156" s="175"/>
      <c r="D156" s="188" t="s">
        <v>72</v>
      </c>
      <c r="E156" s="189" t="s">
        <v>343</v>
      </c>
      <c r="F156" s="189" t="s">
        <v>344</v>
      </c>
      <c r="G156" s="175"/>
      <c r="H156" s="175"/>
      <c r="I156" s="178"/>
      <c r="J156" s="190">
        <f>BK156</f>
        <v>0</v>
      </c>
      <c r="K156" s="175"/>
      <c r="L156" s="180"/>
      <c r="M156" s="181"/>
      <c r="N156" s="182"/>
      <c r="O156" s="182"/>
      <c r="P156" s="183">
        <f>SUM(P157:P162)</f>
        <v>0</v>
      </c>
      <c r="Q156" s="182"/>
      <c r="R156" s="183">
        <f>SUM(R157:R162)</f>
        <v>0</v>
      </c>
      <c r="S156" s="182"/>
      <c r="T156" s="184">
        <f>SUM(T157:T162)</f>
        <v>0</v>
      </c>
      <c r="AR156" s="185" t="s">
        <v>24</v>
      </c>
      <c r="AT156" s="186" t="s">
        <v>72</v>
      </c>
      <c r="AU156" s="186" t="s">
        <v>24</v>
      </c>
      <c r="AY156" s="185" t="s">
        <v>212</v>
      </c>
      <c r="BK156" s="187">
        <f>SUM(BK157:BK162)</f>
        <v>0</v>
      </c>
    </row>
    <row r="157" spans="2:65" s="1" customFormat="1" ht="22.5" customHeight="1">
      <c r="B157" s="39"/>
      <c r="C157" s="191" t="s">
        <v>568</v>
      </c>
      <c r="D157" s="191" t="s">
        <v>214</v>
      </c>
      <c r="E157" s="192" t="s">
        <v>346</v>
      </c>
      <c r="F157" s="193" t="s">
        <v>347</v>
      </c>
      <c r="G157" s="194" t="s">
        <v>253</v>
      </c>
      <c r="H157" s="195">
        <v>16.440000000000001</v>
      </c>
      <c r="I157" s="196"/>
      <c r="J157" s="197">
        <f>ROUND(I157*H157,2)</f>
        <v>0</v>
      </c>
      <c r="K157" s="193" t="s">
        <v>218</v>
      </c>
      <c r="L157" s="59"/>
      <c r="M157" s="198" t="s">
        <v>22</v>
      </c>
      <c r="N157" s="199" t="s">
        <v>44</v>
      </c>
      <c r="O157" s="40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2" t="s">
        <v>219</v>
      </c>
      <c r="AT157" s="22" t="s">
        <v>214</v>
      </c>
      <c r="AU157" s="22" t="s">
        <v>82</v>
      </c>
      <c r="AY157" s="22" t="s">
        <v>212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219</v>
      </c>
      <c r="BM157" s="22" t="s">
        <v>699</v>
      </c>
    </row>
    <row r="158" spans="2:65" s="1" customFormat="1" ht="27">
      <c r="B158" s="39"/>
      <c r="C158" s="61"/>
      <c r="D158" s="203" t="s">
        <v>221</v>
      </c>
      <c r="E158" s="61"/>
      <c r="F158" s="204" t="s">
        <v>349</v>
      </c>
      <c r="G158" s="61"/>
      <c r="H158" s="61"/>
      <c r="I158" s="161"/>
      <c r="J158" s="61"/>
      <c r="K158" s="61"/>
      <c r="L158" s="59"/>
      <c r="M158" s="205"/>
      <c r="N158" s="40"/>
      <c r="O158" s="40"/>
      <c r="P158" s="40"/>
      <c r="Q158" s="40"/>
      <c r="R158" s="40"/>
      <c r="S158" s="40"/>
      <c r="T158" s="76"/>
      <c r="AT158" s="22" t="s">
        <v>221</v>
      </c>
      <c r="AU158" s="22" t="s">
        <v>82</v>
      </c>
    </row>
    <row r="159" spans="2:65" s="1" customFormat="1" ht="22.5" customHeight="1">
      <c r="B159" s="39"/>
      <c r="C159" s="191" t="s">
        <v>700</v>
      </c>
      <c r="D159" s="191" t="s">
        <v>214</v>
      </c>
      <c r="E159" s="192" t="s">
        <v>351</v>
      </c>
      <c r="F159" s="193" t="s">
        <v>352</v>
      </c>
      <c r="G159" s="194" t="s">
        <v>253</v>
      </c>
      <c r="H159" s="195">
        <v>16.440000000000001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219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219</v>
      </c>
      <c r="BM159" s="22" t="s">
        <v>701</v>
      </c>
    </row>
    <row r="160" spans="2:65" s="1" customFormat="1" ht="27">
      <c r="B160" s="39"/>
      <c r="C160" s="61"/>
      <c r="D160" s="203" t="s">
        <v>221</v>
      </c>
      <c r="E160" s="61"/>
      <c r="F160" s="204" t="s">
        <v>354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221</v>
      </c>
      <c r="AU160" s="22" t="s">
        <v>82</v>
      </c>
    </row>
    <row r="161" spans="2:65" s="1" customFormat="1" ht="22.5" customHeight="1">
      <c r="B161" s="39"/>
      <c r="C161" s="191" t="s">
        <v>702</v>
      </c>
      <c r="D161" s="191" t="s">
        <v>214</v>
      </c>
      <c r="E161" s="192" t="s">
        <v>356</v>
      </c>
      <c r="F161" s="193" t="s">
        <v>357</v>
      </c>
      <c r="G161" s="194" t="s">
        <v>253</v>
      </c>
      <c r="H161" s="195">
        <v>16.440000000000001</v>
      </c>
      <c r="I161" s="196"/>
      <c r="J161" s="197">
        <f>ROUND(I161*H161,2)</f>
        <v>0</v>
      </c>
      <c r="K161" s="193" t="s">
        <v>218</v>
      </c>
      <c r="L161" s="59"/>
      <c r="M161" s="198" t="s">
        <v>22</v>
      </c>
      <c r="N161" s="199" t="s">
        <v>44</v>
      </c>
      <c r="O161" s="40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2" t="s">
        <v>219</v>
      </c>
      <c r="AT161" s="22" t="s">
        <v>214</v>
      </c>
      <c r="AU161" s="22" t="s">
        <v>82</v>
      </c>
      <c r="AY161" s="22" t="s">
        <v>212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2" t="s">
        <v>24</v>
      </c>
      <c r="BK161" s="202">
        <f>ROUND(I161*H161,2)</f>
        <v>0</v>
      </c>
      <c r="BL161" s="22" t="s">
        <v>219</v>
      </c>
      <c r="BM161" s="22" t="s">
        <v>703</v>
      </c>
    </row>
    <row r="162" spans="2:65" s="1" customFormat="1" ht="13.5">
      <c r="B162" s="39"/>
      <c r="C162" s="61"/>
      <c r="D162" s="206" t="s">
        <v>221</v>
      </c>
      <c r="E162" s="61"/>
      <c r="F162" s="207" t="s">
        <v>359</v>
      </c>
      <c r="G162" s="61"/>
      <c r="H162" s="61"/>
      <c r="I162" s="161"/>
      <c r="J162" s="61"/>
      <c r="K162" s="61"/>
      <c r="L162" s="59"/>
      <c r="M162" s="205"/>
      <c r="N162" s="40"/>
      <c r="O162" s="40"/>
      <c r="P162" s="40"/>
      <c r="Q162" s="40"/>
      <c r="R162" s="40"/>
      <c r="S162" s="40"/>
      <c r="T162" s="76"/>
      <c r="AT162" s="22" t="s">
        <v>221</v>
      </c>
      <c r="AU162" s="22" t="s">
        <v>82</v>
      </c>
    </row>
    <row r="163" spans="2:65" s="10" customFormat="1" ht="29.85" customHeight="1">
      <c r="B163" s="174"/>
      <c r="C163" s="175"/>
      <c r="D163" s="188" t="s">
        <v>72</v>
      </c>
      <c r="E163" s="189" t="s">
        <v>360</v>
      </c>
      <c r="F163" s="189" t="s">
        <v>361</v>
      </c>
      <c r="G163" s="175"/>
      <c r="H163" s="175"/>
      <c r="I163" s="178"/>
      <c r="J163" s="190">
        <f>BK163</f>
        <v>0</v>
      </c>
      <c r="K163" s="175"/>
      <c r="L163" s="180"/>
      <c r="M163" s="181"/>
      <c r="N163" s="182"/>
      <c r="O163" s="182"/>
      <c r="P163" s="183">
        <f>SUM(P164:P165)</f>
        <v>0</v>
      </c>
      <c r="Q163" s="182"/>
      <c r="R163" s="183">
        <f>SUM(R164:R165)</f>
        <v>0</v>
      </c>
      <c r="S163" s="182"/>
      <c r="T163" s="184">
        <f>SUM(T164:T165)</f>
        <v>0</v>
      </c>
      <c r="AR163" s="185" t="s">
        <v>24</v>
      </c>
      <c r="AT163" s="186" t="s">
        <v>72</v>
      </c>
      <c r="AU163" s="186" t="s">
        <v>24</v>
      </c>
      <c r="AY163" s="185" t="s">
        <v>212</v>
      </c>
      <c r="BK163" s="187">
        <f>SUM(BK164:BK165)</f>
        <v>0</v>
      </c>
    </row>
    <row r="164" spans="2:65" s="1" customFormat="1" ht="31.5" customHeight="1">
      <c r="B164" s="39"/>
      <c r="C164" s="191" t="s">
        <v>704</v>
      </c>
      <c r="D164" s="191" t="s">
        <v>214</v>
      </c>
      <c r="E164" s="192" t="s">
        <v>363</v>
      </c>
      <c r="F164" s="193" t="s">
        <v>364</v>
      </c>
      <c r="G164" s="194" t="s">
        <v>253</v>
      </c>
      <c r="H164" s="195">
        <v>27.651</v>
      </c>
      <c r="I164" s="196"/>
      <c r="J164" s="197">
        <f>ROUND(I164*H164,2)</f>
        <v>0</v>
      </c>
      <c r="K164" s="193" t="s">
        <v>218</v>
      </c>
      <c r="L164" s="59"/>
      <c r="M164" s="198" t="s">
        <v>22</v>
      </c>
      <c r="N164" s="199" t="s">
        <v>44</v>
      </c>
      <c r="O164" s="40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2" t="s">
        <v>219</v>
      </c>
      <c r="AT164" s="22" t="s">
        <v>214</v>
      </c>
      <c r="AU164" s="22" t="s">
        <v>82</v>
      </c>
      <c r="AY164" s="22" t="s">
        <v>212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2" t="s">
        <v>24</v>
      </c>
      <c r="BK164" s="202">
        <f>ROUND(I164*H164,2)</f>
        <v>0</v>
      </c>
      <c r="BL164" s="22" t="s">
        <v>219</v>
      </c>
      <c r="BM164" s="22" t="s">
        <v>705</v>
      </c>
    </row>
    <row r="165" spans="2:65" s="1" customFormat="1" ht="27">
      <c r="B165" s="39"/>
      <c r="C165" s="61"/>
      <c r="D165" s="206" t="s">
        <v>221</v>
      </c>
      <c r="E165" s="61"/>
      <c r="F165" s="207" t="s">
        <v>366</v>
      </c>
      <c r="G165" s="61"/>
      <c r="H165" s="61"/>
      <c r="I165" s="161"/>
      <c r="J165" s="61"/>
      <c r="K165" s="61"/>
      <c r="L165" s="59"/>
      <c r="M165" s="205"/>
      <c r="N165" s="40"/>
      <c r="O165" s="40"/>
      <c r="P165" s="40"/>
      <c r="Q165" s="40"/>
      <c r="R165" s="40"/>
      <c r="S165" s="40"/>
      <c r="T165" s="76"/>
      <c r="AT165" s="22" t="s">
        <v>221</v>
      </c>
      <c r="AU165" s="22" t="s">
        <v>82</v>
      </c>
    </row>
    <row r="166" spans="2:65" s="10" customFormat="1" ht="37.35" customHeight="1">
      <c r="B166" s="174"/>
      <c r="C166" s="175"/>
      <c r="D166" s="176" t="s">
        <v>72</v>
      </c>
      <c r="E166" s="177" t="s">
        <v>367</v>
      </c>
      <c r="F166" s="177" t="s">
        <v>368</v>
      </c>
      <c r="G166" s="175"/>
      <c r="H166" s="175"/>
      <c r="I166" s="178"/>
      <c r="J166" s="179">
        <f>BK166</f>
        <v>0</v>
      </c>
      <c r="K166" s="175"/>
      <c r="L166" s="180"/>
      <c r="M166" s="181"/>
      <c r="N166" s="182"/>
      <c r="O166" s="182"/>
      <c r="P166" s="183">
        <f>P167+P170</f>
        <v>0</v>
      </c>
      <c r="Q166" s="182"/>
      <c r="R166" s="183">
        <f>R167+R170</f>
        <v>0</v>
      </c>
      <c r="S166" s="182"/>
      <c r="T166" s="184">
        <f>T167+T170</f>
        <v>0</v>
      </c>
      <c r="AR166" s="185" t="s">
        <v>241</v>
      </c>
      <c r="AT166" s="186" t="s">
        <v>72</v>
      </c>
      <c r="AU166" s="186" t="s">
        <v>73</v>
      </c>
      <c r="AY166" s="185" t="s">
        <v>212</v>
      </c>
      <c r="BK166" s="187">
        <f>BK167+BK170</f>
        <v>0</v>
      </c>
    </row>
    <row r="167" spans="2:65" s="10" customFormat="1" ht="19.899999999999999" customHeight="1">
      <c r="B167" s="174"/>
      <c r="C167" s="175"/>
      <c r="D167" s="188" t="s">
        <v>72</v>
      </c>
      <c r="E167" s="189" t="s">
        <v>369</v>
      </c>
      <c r="F167" s="189" t="s">
        <v>370</v>
      </c>
      <c r="G167" s="175"/>
      <c r="H167" s="175"/>
      <c r="I167" s="178"/>
      <c r="J167" s="190">
        <f>BK167</f>
        <v>0</v>
      </c>
      <c r="K167" s="175"/>
      <c r="L167" s="180"/>
      <c r="M167" s="181"/>
      <c r="N167" s="182"/>
      <c r="O167" s="182"/>
      <c r="P167" s="183">
        <f>SUM(P168:P169)</f>
        <v>0</v>
      </c>
      <c r="Q167" s="182"/>
      <c r="R167" s="183">
        <f>SUM(R168:R169)</f>
        <v>0</v>
      </c>
      <c r="S167" s="182"/>
      <c r="T167" s="184">
        <f>SUM(T168:T169)</f>
        <v>0</v>
      </c>
      <c r="AR167" s="185" t="s">
        <v>241</v>
      </c>
      <c r="AT167" s="186" t="s">
        <v>72</v>
      </c>
      <c r="AU167" s="186" t="s">
        <v>24</v>
      </c>
      <c r="AY167" s="185" t="s">
        <v>212</v>
      </c>
      <c r="BK167" s="187">
        <f>SUM(BK168:BK169)</f>
        <v>0</v>
      </c>
    </row>
    <row r="168" spans="2:65" s="1" customFormat="1" ht="22.5" customHeight="1">
      <c r="B168" s="39"/>
      <c r="C168" s="191" t="s">
        <v>706</v>
      </c>
      <c r="D168" s="191" t="s">
        <v>214</v>
      </c>
      <c r="E168" s="192" t="s">
        <v>372</v>
      </c>
      <c r="F168" s="193" t="s">
        <v>370</v>
      </c>
      <c r="G168" s="194" t="s">
        <v>373</v>
      </c>
      <c r="H168" s="195">
        <v>1</v>
      </c>
      <c r="I168" s="196"/>
      <c r="J168" s="197">
        <f>ROUND(I168*H168,2)</f>
        <v>0</v>
      </c>
      <c r="K168" s="193" t="s">
        <v>218</v>
      </c>
      <c r="L168" s="59"/>
      <c r="M168" s="198" t="s">
        <v>22</v>
      </c>
      <c r="N168" s="199" t="s">
        <v>44</v>
      </c>
      <c r="O168" s="40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2" t="s">
        <v>374</v>
      </c>
      <c r="AT168" s="22" t="s">
        <v>214</v>
      </c>
      <c r="AU168" s="22" t="s">
        <v>82</v>
      </c>
      <c r="AY168" s="22" t="s">
        <v>212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24</v>
      </c>
      <c r="BK168" s="202">
        <f>ROUND(I168*H168,2)</f>
        <v>0</v>
      </c>
      <c r="BL168" s="22" t="s">
        <v>374</v>
      </c>
      <c r="BM168" s="22" t="s">
        <v>707</v>
      </c>
    </row>
    <row r="169" spans="2:65" s="1" customFormat="1" ht="13.5">
      <c r="B169" s="39"/>
      <c r="C169" s="61"/>
      <c r="D169" s="206" t="s">
        <v>221</v>
      </c>
      <c r="E169" s="61"/>
      <c r="F169" s="207" t="s">
        <v>376</v>
      </c>
      <c r="G169" s="61"/>
      <c r="H169" s="61"/>
      <c r="I169" s="161"/>
      <c r="J169" s="61"/>
      <c r="K169" s="61"/>
      <c r="L169" s="59"/>
      <c r="M169" s="205"/>
      <c r="N169" s="40"/>
      <c r="O169" s="40"/>
      <c r="P169" s="40"/>
      <c r="Q169" s="40"/>
      <c r="R169" s="40"/>
      <c r="S169" s="40"/>
      <c r="T169" s="76"/>
      <c r="AT169" s="22" t="s">
        <v>221</v>
      </c>
      <c r="AU169" s="22" t="s">
        <v>82</v>
      </c>
    </row>
    <row r="170" spans="2:65" s="10" customFormat="1" ht="29.85" customHeight="1">
      <c r="B170" s="174"/>
      <c r="C170" s="175"/>
      <c r="D170" s="188" t="s">
        <v>72</v>
      </c>
      <c r="E170" s="189" t="s">
        <v>377</v>
      </c>
      <c r="F170" s="189" t="s">
        <v>378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SUM(P171:P172)</f>
        <v>0</v>
      </c>
      <c r="Q170" s="182"/>
      <c r="R170" s="183">
        <f>SUM(R171:R172)</f>
        <v>0</v>
      </c>
      <c r="S170" s="182"/>
      <c r="T170" s="184">
        <f>SUM(T171:T172)</f>
        <v>0</v>
      </c>
      <c r="AR170" s="185" t="s">
        <v>241</v>
      </c>
      <c r="AT170" s="186" t="s">
        <v>72</v>
      </c>
      <c r="AU170" s="186" t="s">
        <v>24</v>
      </c>
      <c r="AY170" s="185" t="s">
        <v>212</v>
      </c>
      <c r="BK170" s="187">
        <f>SUM(BK171:BK172)</f>
        <v>0</v>
      </c>
    </row>
    <row r="171" spans="2:65" s="1" customFormat="1" ht="22.5" customHeight="1">
      <c r="B171" s="39"/>
      <c r="C171" s="191" t="s">
        <v>708</v>
      </c>
      <c r="D171" s="191" t="s">
        <v>214</v>
      </c>
      <c r="E171" s="192" t="s">
        <v>380</v>
      </c>
      <c r="F171" s="193" t="s">
        <v>378</v>
      </c>
      <c r="G171" s="194" t="s">
        <v>373</v>
      </c>
      <c r="H171" s="195">
        <v>1</v>
      </c>
      <c r="I171" s="196"/>
      <c r="J171" s="197">
        <f>ROUND(I171*H171,2)</f>
        <v>0</v>
      </c>
      <c r="K171" s="193" t="s">
        <v>218</v>
      </c>
      <c r="L171" s="59"/>
      <c r="M171" s="198" t="s">
        <v>22</v>
      </c>
      <c r="N171" s="199" t="s">
        <v>44</v>
      </c>
      <c r="O171" s="40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2" t="s">
        <v>374</v>
      </c>
      <c r="AT171" s="22" t="s">
        <v>214</v>
      </c>
      <c r="AU171" s="22" t="s">
        <v>82</v>
      </c>
      <c r="AY171" s="22" t="s">
        <v>212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24</v>
      </c>
      <c r="BK171" s="202">
        <f>ROUND(I171*H171,2)</f>
        <v>0</v>
      </c>
      <c r="BL171" s="22" t="s">
        <v>374</v>
      </c>
      <c r="BM171" s="22" t="s">
        <v>709</v>
      </c>
    </row>
    <row r="172" spans="2:65" s="1" customFormat="1" ht="13.5">
      <c r="B172" s="39"/>
      <c r="C172" s="61"/>
      <c r="D172" s="206" t="s">
        <v>221</v>
      </c>
      <c r="E172" s="61"/>
      <c r="F172" s="207" t="s">
        <v>382</v>
      </c>
      <c r="G172" s="61"/>
      <c r="H172" s="61"/>
      <c r="I172" s="161"/>
      <c r="J172" s="61"/>
      <c r="K172" s="61"/>
      <c r="L172" s="59"/>
      <c r="M172" s="232"/>
      <c r="N172" s="233"/>
      <c r="O172" s="233"/>
      <c r="P172" s="233"/>
      <c r="Q172" s="233"/>
      <c r="R172" s="233"/>
      <c r="S172" s="233"/>
      <c r="T172" s="234"/>
      <c r="AT172" s="22" t="s">
        <v>221</v>
      </c>
      <c r="AU172" s="22" t="s">
        <v>82</v>
      </c>
    </row>
    <row r="173" spans="2:65" s="1" customFormat="1" ht="6.95" customHeight="1">
      <c r="B173" s="54"/>
      <c r="C173" s="55"/>
      <c r="D173" s="55"/>
      <c r="E173" s="55"/>
      <c r="F173" s="55"/>
      <c r="G173" s="55"/>
      <c r="H173" s="55"/>
      <c r="I173" s="137"/>
      <c r="J173" s="55"/>
      <c r="K173" s="55"/>
      <c r="L173" s="59"/>
    </row>
  </sheetData>
  <sheetProtection algorithmName="SHA-512" hashValue="LgkBLhCn4/3q2xhP2yTaV2F9EgZ5IbBRd9Mcp3l94WGWCSK6mZdMDI6rOdzTl27ldRFjj2YudoHLPfTC0TK95A==" saltValue="Ena7sxF8l5fdpOT65D5M4Q==" spinCount="100000" sheet="1" objects="1" scenarios="1" formatCells="0" formatColumns="0" formatRows="0" sort="0" autoFilter="0"/>
  <autoFilter ref="C85:K172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109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710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ROUND(SUM(BE86:BE155), 2)</f>
        <v>0</v>
      </c>
      <c r="G30" s="40"/>
      <c r="H30" s="40"/>
      <c r="I30" s="129">
        <v>0.21</v>
      </c>
      <c r="J30" s="128">
        <f>ROUND(ROUND((SUM(BE86:BE155)),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ROUND(SUM(BF86:BF155), 2)</f>
        <v>0</v>
      </c>
      <c r="G31" s="40"/>
      <c r="H31" s="40"/>
      <c r="I31" s="129">
        <v>0.15</v>
      </c>
      <c r="J31" s="128">
        <f>ROUND(ROUND((SUM(BF86:BF155)),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SO10 - Objekt 10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J110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J113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J120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J139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J146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J149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J150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J153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SO10 - Objekt 10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P87+P149</f>
        <v>0</v>
      </c>
      <c r="Q86" s="83"/>
      <c r="R86" s="171">
        <f>R87+R149</f>
        <v>11.090434999999999</v>
      </c>
      <c r="S86" s="83"/>
      <c r="T86" s="172">
        <f>T87+T149</f>
        <v>2.61</v>
      </c>
      <c r="AT86" s="22" t="s">
        <v>72</v>
      </c>
      <c r="AU86" s="22" t="s">
        <v>185</v>
      </c>
      <c r="BK86" s="173">
        <f>BK87+BK149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P88+P110+P113+P120+P139+P146</f>
        <v>0</v>
      </c>
      <c r="Q87" s="182"/>
      <c r="R87" s="183">
        <f>R88+R110+R113+R120+R139+R146</f>
        <v>11.090434999999999</v>
      </c>
      <c r="S87" s="182"/>
      <c r="T87" s="184">
        <f>T88+T110+T113+T120+T139+T146</f>
        <v>2.61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BK88+BK110+BK113+BK120+BK139+BK146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SUM(P89:P109)</f>
        <v>0</v>
      </c>
      <c r="Q88" s="182"/>
      <c r="R88" s="183">
        <f>SUM(R89:R109)</f>
        <v>6.3030000000000003E-2</v>
      </c>
      <c r="S88" s="182"/>
      <c r="T88" s="184">
        <f>SUM(T89:T109)</f>
        <v>2.61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SUM(BK89:BK109)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223</v>
      </c>
      <c r="F89" s="193" t="s">
        <v>224</v>
      </c>
      <c r="G89" s="194" t="s">
        <v>225</v>
      </c>
      <c r="H89" s="195">
        <v>9</v>
      </c>
      <c r="I89" s="196"/>
      <c r="J89" s="197">
        <f>ROUND(I89*H89,2)</f>
        <v>0</v>
      </c>
      <c r="K89" s="193" t="s">
        <v>226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0.28999999999999998</v>
      </c>
      <c r="T89" s="201">
        <f>S89*H89</f>
        <v>2.61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711</v>
      </c>
    </row>
    <row r="90" spans="2:65" s="1" customFormat="1" ht="27">
      <c r="B90" s="39"/>
      <c r="C90" s="61"/>
      <c r="D90" s="203" t="s">
        <v>221</v>
      </c>
      <c r="E90" s="61"/>
      <c r="F90" s="204" t="s">
        <v>228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230</v>
      </c>
      <c r="F91" s="193" t="s">
        <v>231</v>
      </c>
      <c r="G91" s="194" t="s">
        <v>232</v>
      </c>
      <c r="H91" s="195">
        <v>5.0999999999999996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712</v>
      </c>
    </row>
    <row r="92" spans="2:65" s="1" customFormat="1" ht="27">
      <c r="B92" s="39"/>
      <c r="C92" s="61"/>
      <c r="D92" s="206" t="s">
        <v>221</v>
      </c>
      <c r="E92" s="61"/>
      <c r="F92" s="207" t="s">
        <v>234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1" customFormat="1" ht="13.5">
      <c r="B93" s="208"/>
      <c r="C93" s="209"/>
      <c r="D93" s="203" t="s">
        <v>235</v>
      </c>
      <c r="E93" s="210" t="s">
        <v>22</v>
      </c>
      <c r="F93" s="211" t="s">
        <v>713</v>
      </c>
      <c r="G93" s="209"/>
      <c r="H93" s="212">
        <v>5.0999999999999996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235</v>
      </c>
      <c r="AU93" s="218" t="s">
        <v>82</v>
      </c>
      <c r="AV93" s="11" t="s">
        <v>82</v>
      </c>
      <c r="AW93" s="11" t="s">
        <v>37</v>
      </c>
      <c r="AX93" s="11" t="s">
        <v>24</v>
      </c>
      <c r="AY93" s="218" t="s">
        <v>212</v>
      </c>
    </row>
    <row r="94" spans="2:65" s="1" customFormat="1" ht="22.5" customHeight="1">
      <c r="B94" s="39"/>
      <c r="C94" s="191" t="s">
        <v>229</v>
      </c>
      <c r="D94" s="191" t="s">
        <v>214</v>
      </c>
      <c r="E94" s="192" t="s">
        <v>242</v>
      </c>
      <c r="F94" s="193" t="s">
        <v>243</v>
      </c>
      <c r="G94" s="194" t="s">
        <v>232</v>
      </c>
      <c r="H94" s="195">
        <v>5.0999999999999996</v>
      </c>
      <c r="I94" s="196"/>
      <c r="J94" s="197">
        <f>ROUND(I94*H94,2)</f>
        <v>0</v>
      </c>
      <c r="K94" s="193" t="s">
        <v>218</v>
      </c>
      <c r="L94" s="59"/>
      <c r="M94" s="198" t="s">
        <v>22</v>
      </c>
      <c r="N94" s="199" t="s">
        <v>44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219</v>
      </c>
      <c r="AT94" s="22" t="s">
        <v>214</v>
      </c>
      <c r="AU94" s="22" t="s">
        <v>82</v>
      </c>
      <c r="AY94" s="22" t="s">
        <v>212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219</v>
      </c>
      <c r="BM94" s="22" t="s">
        <v>714</v>
      </c>
    </row>
    <row r="95" spans="2:65" s="1" customFormat="1" ht="40.5">
      <c r="B95" s="39"/>
      <c r="C95" s="61"/>
      <c r="D95" s="203" t="s">
        <v>221</v>
      </c>
      <c r="E95" s="61"/>
      <c r="F95" s="204" t="s">
        <v>245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221</v>
      </c>
      <c r="AU95" s="22" t="s">
        <v>82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247</v>
      </c>
      <c r="F96" s="193" t="s">
        <v>248</v>
      </c>
      <c r="G96" s="194" t="s">
        <v>232</v>
      </c>
      <c r="H96" s="195">
        <v>5.0999999999999996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715</v>
      </c>
    </row>
    <row r="97" spans="2:65" s="1" customFormat="1" ht="13.5">
      <c r="B97" s="39"/>
      <c r="C97" s="61"/>
      <c r="D97" s="203" t="s">
        <v>221</v>
      </c>
      <c r="E97" s="61"/>
      <c r="F97" s="204" t="s">
        <v>248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251</v>
      </c>
      <c r="F98" s="193" t="s">
        <v>252</v>
      </c>
      <c r="G98" s="194" t="s">
        <v>253</v>
      </c>
      <c r="H98" s="195">
        <v>10.71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716</v>
      </c>
    </row>
    <row r="99" spans="2:65" s="1" customFormat="1" ht="13.5">
      <c r="B99" s="39"/>
      <c r="C99" s="61"/>
      <c r="D99" s="206" t="s">
        <v>221</v>
      </c>
      <c r="E99" s="61"/>
      <c r="F99" s="207" t="s">
        <v>255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1" customFormat="1" ht="13.5">
      <c r="B100" s="208"/>
      <c r="C100" s="209"/>
      <c r="D100" s="203" t="s">
        <v>235</v>
      </c>
      <c r="E100" s="210" t="s">
        <v>22</v>
      </c>
      <c r="F100" s="211" t="s">
        <v>717</v>
      </c>
      <c r="G100" s="209"/>
      <c r="H100" s="212">
        <v>10.71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235</v>
      </c>
      <c r="AU100" s="218" t="s">
        <v>82</v>
      </c>
      <c r="AV100" s="11" t="s">
        <v>82</v>
      </c>
      <c r="AW100" s="11" t="s">
        <v>37</v>
      </c>
      <c r="AX100" s="11" t="s">
        <v>24</v>
      </c>
      <c r="AY100" s="218" t="s">
        <v>212</v>
      </c>
    </row>
    <row r="101" spans="2:65" s="1" customFormat="1" ht="22.5" customHeight="1">
      <c r="B101" s="39"/>
      <c r="C101" s="191" t="s">
        <v>246</v>
      </c>
      <c r="D101" s="191" t="s">
        <v>214</v>
      </c>
      <c r="E101" s="192" t="s">
        <v>645</v>
      </c>
      <c r="F101" s="193" t="s">
        <v>646</v>
      </c>
      <c r="G101" s="194" t="s">
        <v>217</v>
      </c>
      <c r="H101" s="195">
        <v>2</v>
      </c>
      <c r="I101" s="196"/>
      <c r="J101" s="197">
        <f>ROUND(I101*H101,2)</f>
        <v>0</v>
      </c>
      <c r="K101" s="193" t="s">
        <v>218</v>
      </c>
      <c r="L101" s="59"/>
      <c r="M101" s="198" t="s">
        <v>22</v>
      </c>
      <c r="N101" s="199" t="s">
        <v>44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219</v>
      </c>
      <c r="AT101" s="22" t="s">
        <v>214</v>
      </c>
      <c r="AU101" s="22" t="s">
        <v>82</v>
      </c>
      <c r="AY101" s="22" t="s">
        <v>212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219</v>
      </c>
      <c r="BM101" s="22" t="s">
        <v>718</v>
      </c>
    </row>
    <row r="102" spans="2:65" s="1" customFormat="1" ht="27">
      <c r="B102" s="39"/>
      <c r="C102" s="61"/>
      <c r="D102" s="203" t="s">
        <v>221</v>
      </c>
      <c r="E102" s="61"/>
      <c r="F102" s="204" t="s">
        <v>648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221</v>
      </c>
      <c r="AU102" s="22" t="s">
        <v>82</v>
      </c>
    </row>
    <row r="103" spans="2:65" s="1" customFormat="1" ht="22.5" customHeight="1">
      <c r="B103" s="39"/>
      <c r="C103" s="222" t="s">
        <v>250</v>
      </c>
      <c r="D103" s="222" t="s">
        <v>274</v>
      </c>
      <c r="E103" s="223" t="s">
        <v>649</v>
      </c>
      <c r="F103" s="224" t="s">
        <v>650</v>
      </c>
      <c r="G103" s="225" t="s">
        <v>651</v>
      </c>
      <c r="H103" s="226">
        <v>0.03</v>
      </c>
      <c r="I103" s="227"/>
      <c r="J103" s="228">
        <f>ROUND(I103*H103,2)</f>
        <v>0</v>
      </c>
      <c r="K103" s="224" t="s">
        <v>218</v>
      </c>
      <c r="L103" s="229"/>
      <c r="M103" s="230" t="s">
        <v>22</v>
      </c>
      <c r="N103" s="231" t="s">
        <v>44</v>
      </c>
      <c r="O103" s="40"/>
      <c r="P103" s="200">
        <f>O103*H103</f>
        <v>0</v>
      </c>
      <c r="Q103" s="200">
        <v>1E-3</v>
      </c>
      <c r="R103" s="200">
        <f>Q103*H103</f>
        <v>3.0000000000000001E-5</v>
      </c>
      <c r="S103" s="200">
        <v>0</v>
      </c>
      <c r="T103" s="201">
        <f>S103*H103</f>
        <v>0</v>
      </c>
      <c r="AR103" s="22" t="s">
        <v>258</v>
      </c>
      <c r="AT103" s="22" t="s">
        <v>274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719</v>
      </c>
    </row>
    <row r="104" spans="2:65" s="1" customFormat="1" ht="13.5">
      <c r="B104" s="39"/>
      <c r="C104" s="61"/>
      <c r="D104" s="206" t="s">
        <v>221</v>
      </c>
      <c r="E104" s="61"/>
      <c r="F104" s="207" t="s">
        <v>653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1" customFormat="1" ht="13.5">
      <c r="B105" s="208"/>
      <c r="C105" s="209"/>
      <c r="D105" s="203" t="s">
        <v>235</v>
      </c>
      <c r="E105" s="209"/>
      <c r="F105" s="211" t="s">
        <v>720</v>
      </c>
      <c r="G105" s="209"/>
      <c r="H105" s="212">
        <v>0.03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235</v>
      </c>
      <c r="AU105" s="218" t="s">
        <v>82</v>
      </c>
      <c r="AV105" s="11" t="s">
        <v>82</v>
      </c>
      <c r="AW105" s="11" t="s">
        <v>6</v>
      </c>
      <c r="AX105" s="11" t="s">
        <v>24</v>
      </c>
      <c r="AY105" s="218" t="s">
        <v>212</v>
      </c>
    </row>
    <row r="106" spans="2:65" s="1" customFormat="1" ht="31.5" customHeight="1">
      <c r="B106" s="39"/>
      <c r="C106" s="191" t="s">
        <v>258</v>
      </c>
      <c r="D106" s="191" t="s">
        <v>214</v>
      </c>
      <c r="E106" s="192" t="s">
        <v>655</v>
      </c>
      <c r="F106" s="193" t="s">
        <v>656</v>
      </c>
      <c r="G106" s="194" t="s">
        <v>217</v>
      </c>
      <c r="H106" s="195">
        <v>2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721</v>
      </c>
    </row>
    <row r="107" spans="2:65" s="1" customFormat="1" ht="27">
      <c r="B107" s="39"/>
      <c r="C107" s="61"/>
      <c r="D107" s="203" t="s">
        <v>221</v>
      </c>
      <c r="E107" s="61"/>
      <c r="F107" s="204" t="s">
        <v>658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" customFormat="1" ht="22.5" customHeight="1">
      <c r="B108" s="39"/>
      <c r="C108" s="222" t="s">
        <v>264</v>
      </c>
      <c r="D108" s="222" t="s">
        <v>274</v>
      </c>
      <c r="E108" s="223" t="s">
        <v>659</v>
      </c>
      <c r="F108" s="224" t="s">
        <v>660</v>
      </c>
      <c r="G108" s="225" t="s">
        <v>232</v>
      </c>
      <c r="H108" s="226">
        <v>0.3</v>
      </c>
      <c r="I108" s="227"/>
      <c r="J108" s="228">
        <f>ROUND(I108*H108,2)</f>
        <v>0</v>
      </c>
      <c r="K108" s="224" t="s">
        <v>218</v>
      </c>
      <c r="L108" s="229"/>
      <c r="M108" s="230" t="s">
        <v>22</v>
      </c>
      <c r="N108" s="231" t="s">
        <v>44</v>
      </c>
      <c r="O108" s="40"/>
      <c r="P108" s="200">
        <f>O108*H108</f>
        <v>0</v>
      </c>
      <c r="Q108" s="200">
        <v>0.21</v>
      </c>
      <c r="R108" s="200">
        <f>Q108*H108</f>
        <v>6.3E-2</v>
      </c>
      <c r="S108" s="200">
        <v>0</v>
      </c>
      <c r="T108" s="201">
        <f>S108*H108</f>
        <v>0</v>
      </c>
      <c r="AR108" s="22" t="s">
        <v>258</v>
      </c>
      <c r="AT108" s="22" t="s">
        <v>274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722</v>
      </c>
    </row>
    <row r="109" spans="2:65" s="1" customFormat="1" ht="13.5">
      <c r="B109" s="39"/>
      <c r="C109" s="61"/>
      <c r="D109" s="206" t="s">
        <v>221</v>
      </c>
      <c r="E109" s="61"/>
      <c r="F109" s="207" t="s">
        <v>662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0" customFormat="1" ht="29.85" customHeight="1">
      <c r="B110" s="174"/>
      <c r="C110" s="175"/>
      <c r="D110" s="188" t="s">
        <v>72</v>
      </c>
      <c r="E110" s="189" t="s">
        <v>82</v>
      </c>
      <c r="F110" s="189" t="s">
        <v>257</v>
      </c>
      <c r="G110" s="175"/>
      <c r="H110" s="175"/>
      <c r="I110" s="178"/>
      <c r="J110" s="190">
        <f>BK110</f>
        <v>0</v>
      </c>
      <c r="K110" s="175"/>
      <c r="L110" s="180"/>
      <c r="M110" s="181"/>
      <c r="N110" s="182"/>
      <c r="O110" s="182"/>
      <c r="P110" s="183">
        <f>SUM(P111:P112)</f>
        <v>0</v>
      </c>
      <c r="Q110" s="182"/>
      <c r="R110" s="183">
        <f>SUM(R111:R112)</f>
        <v>0</v>
      </c>
      <c r="S110" s="182"/>
      <c r="T110" s="184">
        <f>SUM(T111:T112)</f>
        <v>0</v>
      </c>
      <c r="AR110" s="185" t="s">
        <v>24</v>
      </c>
      <c r="AT110" s="186" t="s">
        <v>72</v>
      </c>
      <c r="AU110" s="186" t="s">
        <v>24</v>
      </c>
      <c r="AY110" s="185" t="s">
        <v>212</v>
      </c>
      <c r="BK110" s="187">
        <f>SUM(BK111:BK112)</f>
        <v>0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259</v>
      </c>
      <c r="F111" s="193" t="s">
        <v>260</v>
      </c>
      <c r="G111" s="194" t="s">
        <v>217</v>
      </c>
      <c r="H111" s="195">
        <v>17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723</v>
      </c>
    </row>
    <row r="112" spans="2:65" s="1" customFormat="1" ht="27">
      <c r="B112" s="39"/>
      <c r="C112" s="61"/>
      <c r="D112" s="206" t="s">
        <v>221</v>
      </c>
      <c r="E112" s="61"/>
      <c r="F112" s="207" t="s">
        <v>262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241</v>
      </c>
      <c r="F113" s="189" t="s">
        <v>263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SUM(P114:P119)</f>
        <v>0</v>
      </c>
      <c r="Q113" s="182"/>
      <c r="R113" s="183">
        <f>SUM(R114:R119)</f>
        <v>9.7522199999999994</v>
      </c>
      <c r="S113" s="182"/>
      <c r="T113" s="184">
        <f>SUM(T114:T119)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SUM(BK114:BK119)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394</v>
      </c>
      <c r="F114" s="193" t="s">
        <v>395</v>
      </c>
      <c r="G114" s="194" t="s">
        <v>217</v>
      </c>
      <c r="H114" s="195">
        <v>17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0.378</v>
      </c>
      <c r="R114" s="200">
        <f>Q114*H114</f>
        <v>6.4260000000000002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724</v>
      </c>
    </row>
    <row r="115" spans="2:65" s="1" customFormat="1" ht="13.5">
      <c r="B115" s="39"/>
      <c r="C115" s="61"/>
      <c r="D115" s="203" t="s">
        <v>221</v>
      </c>
      <c r="E115" s="61"/>
      <c r="F115" s="204" t="s">
        <v>397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398</v>
      </c>
      <c r="F116" s="193" t="s">
        <v>399</v>
      </c>
      <c r="G116" s="194" t="s">
        <v>217</v>
      </c>
      <c r="H116" s="195">
        <v>17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6.6000000000000003E-2</v>
      </c>
      <c r="R116" s="200">
        <f>Q116*H116</f>
        <v>1.1220000000000001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725</v>
      </c>
    </row>
    <row r="117" spans="2:65" s="1" customFormat="1" ht="13.5">
      <c r="B117" s="39"/>
      <c r="C117" s="61"/>
      <c r="D117" s="203" t="s">
        <v>221</v>
      </c>
      <c r="E117" s="61"/>
      <c r="F117" s="204" t="s">
        <v>401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402</v>
      </c>
      <c r="F118" s="193" t="s">
        <v>403</v>
      </c>
      <c r="G118" s="194" t="s">
        <v>217</v>
      </c>
      <c r="H118" s="195">
        <v>17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0.12966</v>
      </c>
      <c r="R118" s="200">
        <f>Q118*H118</f>
        <v>2.2042199999999998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726</v>
      </c>
    </row>
    <row r="119" spans="2:65" s="1" customFormat="1" ht="27">
      <c r="B119" s="39"/>
      <c r="C119" s="61"/>
      <c r="D119" s="206" t="s">
        <v>221</v>
      </c>
      <c r="E119" s="61"/>
      <c r="F119" s="207" t="s">
        <v>405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0" customFormat="1" ht="29.85" customHeight="1">
      <c r="B120" s="174"/>
      <c r="C120" s="175"/>
      <c r="D120" s="188" t="s">
        <v>72</v>
      </c>
      <c r="E120" s="189" t="s">
        <v>264</v>
      </c>
      <c r="F120" s="189" t="s">
        <v>279</v>
      </c>
      <c r="G120" s="175"/>
      <c r="H120" s="175"/>
      <c r="I120" s="178"/>
      <c r="J120" s="190">
        <f>BK120</f>
        <v>0</v>
      </c>
      <c r="K120" s="175"/>
      <c r="L120" s="180"/>
      <c r="M120" s="181"/>
      <c r="N120" s="182"/>
      <c r="O120" s="182"/>
      <c r="P120" s="183">
        <f>SUM(P121:P138)</f>
        <v>0</v>
      </c>
      <c r="Q120" s="182"/>
      <c r="R120" s="183">
        <f>SUM(R121:R138)</f>
        <v>1.275185</v>
      </c>
      <c r="S120" s="182"/>
      <c r="T120" s="184">
        <f>SUM(T121:T138)</f>
        <v>0</v>
      </c>
      <c r="AR120" s="185" t="s">
        <v>24</v>
      </c>
      <c r="AT120" s="186" t="s">
        <v>72</v>
      </c>
      <c r="AU120" s="186" t="s">
        <v>24</v>
      </c>
      <c r="AY120" s="185" t="s">
        <v>212</v>
      </c>
      <c r="BK120" s="187">
        <f>SUM(BK121:BK138)</f>
        <v>0</v>
      </c>
    </row>
    <row r="121" spans="2:65" s="1" customFormat="1" ht="22.5" customHeight="1">
      <c r="B121" s="39"/>
      <c r="C121" s="191" t="s">
        <v>291</v>
      </c>
      <c r="D121" s="191" t="s">
        <v>214</v>
      </c>
      <c r="E121" s="192" t="s">
        <v>281</v>
      </c>
      <c r="F121" s="193" t="s">
        <v>282</v>
      </c>
      <c r="G121" s="194" t="s">
        <v>283</v>
      </c>
      <c r="H121" s="195">
        <v>1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727</v>
      </c>
    </row>
    <row r="122" spans="2:65" s="1" customFormat="1" ht="27">
      <c r="B122" s="39"/>
      <c r="C122" s="61"/>
      <c r="D122" s="203" t="s">
        <v>221</v>
      </c>
      <c r="E122" s="61"/>
      <c r="F122" s="204" t="s">
        <v>285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287</v>
      </c>
      <c r="F123" s="193" t="s">
        <v>288</v>
      </c>
      <c r="G123" s="194" t="s">
        <v>283</v>
      </c>
      <c r="H123" s="195">
        <v>30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728</v>
      </c>
    </row>
    <row r="124" spans="2:65" s="1" customFormat="1" ht="27">
      <c r="B124" s="39"/>
      <c r="C124" s="61"/>
      <c r="D124" s="203" t="s">
        <v>221</v>
      </c>
      <c r="E124" s="61"/>
      <c r="F124" s="204" t="s">
        <v>290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292</v>
      </c>
      <c r="F125" s="193" t="s">
        <v>293</v>
      </c>
      <c r="G125" s="194" t="s">
        <v>283</v>
      </c>
      <c r="H125" s="195">
        <v>2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729</v>
      </c>
    </row>
    <row r="126" spans="2:65" s="1" customFormat="1" ht="13.5">
      <c r="B126" s="39"/>
      <c r="C126" s="61"/>
      <c r="D126" s="203" t="s">
        <v>221</v>
      </c>
      <c r="E126" s="61"/>
      <c r="F126" s="204" t="s">
        <v>295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296</v>
      </c>
      <c r="F127" s="193" t="s">
        <v>297</v>
      </c>
      <c r="G127" s="194" t="s">
        <v>283</v>
      </c>
      <c r="H127" s="195">
        <v>30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730</v>
      </c>
    </row>
    <row r="128" spans="2:65" s="1" customFormat="1" ht="27">
      <c r="B128" s="39"/>
      <c r="C128" s="61"/>
      <c r="D128" s="203" t="s">
        <v>221</v>
      </c>
      <c r="E128" s="61"/>
      <c r="F128" s="204" t="s">
        <v>299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301</v>
      </c>
      <c r="F129" s="193" t="s">
        <v>302</v>
      </c>
      <c r="G129" s="194" t="s">
        <v>283</v>
      </c>
      <c r="H129" s="195">
        <v>10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731</v>
      </c>
    </row>
    <row r="130" spans="2:65" s="1" customFormat="1" ht="13.5">
      <c r="B130" s="39"/>
      <c r="C130" s="61"/>
      <c r="D130" s="203" t="s">
        <v>221</v>
      </c>
      <c r="E130" s="61"/>
      <c r="F130" s="204" t="s">
        <v>304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306</v>
      </c>
      <c r="F131" s="193" t="s">
        <v>307</v>
      </c>
      <c r="G131" s="194" t="s">
        <v>283</v>
      </c>
      <c r="H131" s="195">
        <v>30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732</v>
      </c>
    </row>
    <row r="132" spans="2:65" s="1" customFormat="1" ht="27">
      <c r="B132" s="39"/>
      <c r="C132" s="61"/>
      <c r="D132" s="203" t="s">
        <v>221</v>
      </c>
      <c r="E132" s="61"/>
      <c r="F132" s="204" t="s">
        <v>309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31.5" customHeight="1">
      <c r="B133" s="39"/>
      <c r="C133" s="191" t="s">
        <v>320</v>
      </c>
      <c r="D133" s="191" t="s">
        <v>214</v>
      </c>
      <c r="E133" s="192" t="s">
        <v>690</v>
      </c>
      <c r="F133" s="193" t="s">
        <v>691</v>
      </c>
      <c r="G133" s="194" t="s">
        <v>225</v>
      </c>
      <c r="H133" s="195">
        <v>3.5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0.16849</v>
      </c>
      <c r="R133" s="200">
        <f>Q133*H133</f>
        <v>0.58971499999999999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733</v>
      </c>
    </row>
    <row r="134" spans="2:65" s="1" customFormat="1" ht="40.5">
      <c r="B134" s="39"/>
      <c r="C134" s="61"/>
      <c r="D134" s="203" t="s">
        <v>221</v>
      </c>
      <c r="E134" s="61"/>
      <c r="F134" s="204" t="s">
        <v>693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222" t="s">
        <v>9</v>
      </c>
      <c r="D135" s="222" t="s">
        <v>274</v>
      </c>
      <c r="E135" s="223" t="s">
        <v>694</v>
      </c>
      <c r="F135" s="224" t="s">
        <v>695</v>
      </c>
      <c r="G135" s="225" t="s">
        <v>283</v>
      </c>
      <c r="H135" s="226">
        <v>4</v>
      </c>
      <c r="I135" s="227"/>
      <c r="J135" s="228">
        <f>ROUND(I135*H135,2)</f>
        <v>0</v>
      </c>
      <c r="K135" s="224" t="s">
        <v>218</v>
      </c>
      <c r="L135" s="229"/>
      <c r="M135" s="230" t="s">
        <v>22</v>
      </c>
      <c r="N135" s="231" t="s">
        <v>44</v>
      </c>
      <c r="O135" s="40"/>
      <c r="P135" s="200">
        <f>O135*H135</f>
        <v>0</v>
      </c>
      <c r="Q135" s="200">
        <v>4.4999999999999998E-2</v>
      </c>
      <c r="R135" s="200">
        <f>Q135*H135</f>
        <v>0.18</v>
      </c>
      <c r="S135" s="200">
        <v>0</v>
      </c>
      <c r="T135" s="201">
        <f>S135*H135</f>
        <v>0</v>
      </c>
      <c r="AR135" s="22" t="s">
        <v>258</v>
      </c>
      <c r="AT135" s="22" t="s">
        <v>274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734</v>
      </c>
    </row>
    <row r="136" spans="2:65" s="1" customFormat="1" ht="13.5">
      <c r="B136" s="39"/>
      <c r="C136" s="61"/>
      <c r="D136" s="203" t="s">
        <v>221</v>
      </c>
      <c r="E136" s="61"/>
      <c r="F136" s="204" t="s">
        <v>697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325</v>
      </c>
      <c r="F137" s="193" t="s">
        <v>326</v>
      </c>
      <c r="G137" s="194" t="s">
        <v>225</v>
      </c>
      <c r="H137" s="195">
        <v>3</v>
      </c>
      <c r="I137" s="196"/>
      <c r="J137" s="197">
        <f>ROUND(I137*H137,2)</f>
        <v>0</v>
      </c>
      <c r="K137" s="193" t="s">
        <v>226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0.16849</v>
      </c>
      <c r="R137" s="200">
        <f>Q137*H137</f>
        <v>0.50546999999999997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735</v>
      </c>
    </row>
    <row r="138" spans="2:65" s="1" customFormat="1" ht="27">
      <c r="B138" s="39"/>
      <c r="C138" s="61"/>
      <c r="D138" s="206" t="s">
        <v>221</v>
      </c>
      <c r="E138" s="61"/>
      <c r="F138" s="207" t="s">
        <v>328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0" customFormat="1" ht="29.85" customHeight="1">
      <c r="B139" s="174"/>
      <c r="C139" s="175"/>
      <c r="D139" s="188" t="s">
        <v>72</v>
      </c>
      <c r="E139" s="189" t="s">
        <v>343</v>
      </c>
      <c r="F139" s="189" t="s">
        <v>344</v>
      </c>
      <c r="G139" s="175"/>
      <c r="H139" s="175"/>
      <c r="I139" s="178"/>
      <c r="J139" s="190">
        <f>BK139</f>
        <v>0</v>
      </c>
      <c r="K139" s="175"/>
      <c r="L139" s="180"/>
      <c r="M139" s="181"/>
      <c r="N139" s="182"/>
      <c r="O139" s="182"/>
      <c r="P139" s="183">
        <f>SUM(P140:P145)</f>
        <v>0</v>
      </c>
      <c r="Q139" s="182"/>
      <c r="R139" s="183">
        <f>SUM(R140:R145)</f>
        <v>0</v>
      </c>
      <c r="S139" s="182"/>
      <c r="T139" s="184">
        <f>SUM(T140:T145)</f>
        <v>0</v>
      </c>
      <c r="AR139" s="185" t="s">
        <v>24</v>
      </c>
      <c r="AT139" s="186" t="s">
        <v>72</v>
      </c>
      <c r="AU139" s="186" t="s">
        <v>24</v>
      </c>
      <c r="AY139" s="185" t="s">
        <v>212</v>
      </c>
      <c r="BK139" s="187">
        <f>SUM(BK140:BK145)</f>
        <v>0</v>
      </c>
    </row>
    <row r="140" spans="2:65" s="1" customFormat="1" ht="22.5" customHeight="1">
      <c r="B140" s="39"/>
      <c r="C140" s="191" t="s">
        <v>333</v>
      </c>
      <c r="D140" s="191" t="s">
        <v>214</v>
      </c>
      <c r="E140" s="192" t="s">
        <v>346</v>
      </c>
      <c r="F140" s="193" t="s">
        <v>347</v>
      </c>
      <c r="G140" s="194" t="s">
        <v>253</v>
      </c>
      <c r="H140" s="195">
        <v>2.61</v>
      </c>
      <c r="I140" s="196"/>
      <c r="J140" s="197">
        <f>ROUND(I140*H140,2)</f>
        <v>0</v>
      </c>
      <c r="K140" s="193" t="s">
        <v>218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736</v>
      </c>
    </row>
    <row r="141" spans="2:65" s="1" customFormat="1" ht="27">
      <c r="B141" s="39"/>
      <c r="C141" s="61"/>
      <c r="D141" s="203" t="s">
        <v>221</v>
      </c>
      <c r="E141" s="61"/>
      <c r="F141" s="204" t="s">
        <v>349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" customFormat="1" ht="22.5" customHeight="1">
      <c r="B142" s="39"/>
      <c r="C142" s="191" t="s">
        <v>338</v>
      </c>
      <c r="D142" s="191" t="s">
        <v>214</v>
      </c>
      <c r="E142" s="192" t="s">
        <v>351</v>
      </c>
      <c r="F142" s="193" t="s">
        <v>352</v>
      </c>
      <c r="G142" s="194" t="s">
        <v>253</v>
      </c>
      <c r="H142" s="195">
        <v>2.61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737</v>
      </c>
    </row>
    <row r="143" spans="2:65" s="1" customFormat="1" ht="27">
      <c r="B143" s="39"/>
      <c r="C143" s="61"/>
      <c r="D143" s="203" t="s">
        <v>221</v>
      </c>
      <c r="E143" s="61"/>
      <c r="F143" s="204" t="s">
        <v>354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" customFormat="1" ht="22.5" customHeight="1">
      <c r="B144" s="39"/>
      <c r="C144" s="191" t="s">
        <v>345</v>
      </c>
      <c r="D144" s="191" t="s">
        <v>214</v>
      </c>
      <c r="E144" s="192" t="s">
        <v>356</v>
      </c>
      <c r="F144" s="193" t="s">
        <v>357</v>
      </c>
      <c r="G144" s="194" t="s">
        <v>253</v>
      </c>
      <c r="H144" s="195">
        <v>2.61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738</v>
      </c>
    </row>
    <row r="145" spans="2:65" s="1" customFormat="1" ht="13.5">
      <c r="B145" s="39"/>
      <c r="C145" s="61"/>
      <c r="D145" s="206" t="s">
        <v>221</v>
      </c>
      <c r="E145" s="61"/>
      <c r="F145" s="207" t="s">
        <v>359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0" customFormat="1" ht="29.85" customHeight="1">
      <c r="B146" s="174"/>
      <c r="C146" s="175"/>
      <c r="D146" s="188" t="s">
        <v>72</v>
      </c>
      <c r="E146" s="189" t="s">
        <v>360</v>
      </c>
      <c r="F146" s="189" t="s">
        <v>361</v>
      </c>
      <c r="G146" s="175"/>
      <c r="H146" s="175"/>
      <c r="I146" s="178"/>
      <c r="J146" s="190">
        <f>BK146</f>
        <v>0</v>
      </c>
      <c r="K146" s="175"/>
      <c r="L146" s="180"/>
      <c r="M146" s="181"/>
      <c r="N146" s="182"/>
      <c r="O146" s="182"/>
      <c r="P146" s="183">
        <f>SUM(P147:P148)</f>
        <v>0</v>
      </c>
      <c r="Q146" s="182"/>
      <c r="R146" s="183">
        <f>SUM(R147:R148)</f>
        <v>0</v>
      </c>
      <c r="S146" s="182"/>
      <c r="T146" s="184">
        <f>SUM(T147:T148)</f>
        <v>0</v>
      </c>
      <c r="AR146" s="185" t="s">
        <v>24</v>
      </c>
      <c r="AT146" s="186" t="s">
        <v>72</v>
      </c>
      <c r="AU146" s="186" t="s">
        <v>24</v>
      </c>
      <c r="AY146" s="185" t="s">
        <v>212</v>
      </c>
      <c r="BK146" s="187">
        <f>SUM(BK147:BK148)</f>
        <v>0</v>
      </c>
    </row>
    <row r="147" spans="2:65" s="1" customFormat="1" ht="31.5" customHeight="1">
      <c r="B147" s="39"/>
      <c r="C147" s="191" t="s">
        <v>350</v>
      </c>
      <c r="D147" s="191" t="s">
        <v>214</v>
      </c>
      <c r="E147" s="192" t="s">
        <v>363</v>
      </c>
      <c r="F147" s="193" t="s">
        <v>364</v>
      </c>
      <c r="G147" s="194" t="s">
        <v>253</v>
      </c>
      <c r="H147" s="195">
        <v>11.09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219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219</v>
      </c>
      <c r="BM147" s="22" t="s">
        <v>739</v>
      </c>
    </row>
    <row r="148" spans="2:65" s="1" customFormat="1" ht="27">
      <c r="B148" s="39"/>
      <c r="C148" s="61"/>
      <c r="D148" s="206" t="s">
        <v>221</v>
      </c>
      <c r="E148" s="61"/>
      <c r="F148" s="207" t="s">
        <v>366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221</v>
      </c>
      <c r="AU148" s="22" t="s">
        <v>82</v>
      </c>
    </row>
    <row r="149" spans="2:65" s="10" customFormat="1" ht="37.35" customHeight="1">
      <c r="B149" s="174"/>
      <c r="C149" s="175"/>
      <c r="D149" s="176" t="s">
        <v>72</v>
      </c>
      <c r="E149" s="177" t="s">
        <v>367</v>
      </c>
      <c r="F149" s="177" t="s">
        <v>368</v>
      </c>
      <c r="G149" s="175"/>
      <c r="H149" s="175"/>
      <c r="I149" s="178"/>
      <c r="J149" s="179">
        <f>BK149</f>
        <v>0</v>
      </c>
      <c r="K149" s="175"/>
      <c r="L149" s="180"/>
      <c r="M149" s="181"/>
      <c r="N149" s="182"/>
      <c r="O149" s="182"/>
      <c r="P149" s="183">
        <f>P150+P153</f>
        <v>0</v>
      </c>
      <c r="Q149" s="182"/>
      <c r="R149" s="183">
        <f>R150+R153</f>
        <v>0</v>
      </c>
      <c r="S149" s="182"/>
      <c r="T149" s="184">
        <f>T150+T153</f>
        <v>0</v>
      </c>
      <c r="AR149" s="185" t="s">
        <v>241</v>
      </c>
      <c r="AT149" s="186" t="s">
        <v>72</v>
      </c>
      <c r="AU149" s="186" t="s">
        <v>73</v>
      </c>
      <c r="AY149" s="185" t="s">
        <v>212</v>
      </c>
      <c r="BK149" s="187">
        <f>BK150+BK153</f>
        <v>0</v>
      </c>
    </row>
    <row r="150" spans="2:65" s="10" customFormat="1" ht="19.899999999999999" customHeight="1">
      <c r="B150" s="174"/>
      <c r="C150" s="175"/>
      <c r="D150" s="188" t="s">
        <v>72</v>
      </c>
      <c r="E150" s="189" t="s">
        <v>369</v>
      </c>
      <c r="F150" s="189" t="s">
        <v>370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SUM(P151:P152)</f>
        <v>0</v>
      </c>
      <c r="Q150" s="182"/>
      <c r="R150" s="183">
        <f>SUM(R151:R152)</f>
        <v>0</v>
      </c>
      <c r="S150" s="182"/>
      <c r="T150" s="184">
        <f>SUM(T151:T152)</f>
        <v>0</v>
      </c>
      <c r="AR150" s="185" t="s">
        <v>241</v>
      </c>
      <c r="AT150" s="186" t="s">
        <v>72</v>
      </c>
      <c r="AU150" s="186" t="s">
        <v>24</v>
      </c>
      <c r="AY150" s="185" t="s">
        <v>212</v>
      </c>
      <c r="BK150" s="187">
        <f>SUM(BK151:BK152)</f>
        <v>0</v>
      </c>
    </row>
    <row r="151" spans="2:65" s="1" customFormat="1" ht="22.5" customHeight="1">
      <c r="B151" s="39"/>
      <c r="C151" s="191" t="s">
        <v>355</v>
      </c>
      <c r="D151" s="191" t="s">
        <v>214</v>
      </c>
      <c r="E151" s="192" t="s">
        <v>372</v>
      </c>
      <c r="F151" s="193" t="s">
        <v>370</v>
      </c>
      <c r="G151" s="194" t="s">
        <v>373</v>
      </c>
      <c r="H151" s="195">
        <v>1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374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374</v>
      </c>
      <c r="BM151" s="22" t="s">
        <v>740</v>
      </c>
    </row>
    <row r="152" spans="2:65" s="1" customFormat="1" ht="13.5">
      <c r="B152" s="39"/>
      <c r="C152" s="61"/>
      <c r="D152" s="206" t="s">
        <v>221</v>
      </c>
      <c r="E152" s="61"/>
      <c r="F152" s="207" t="s">
        <v>376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221</v>
      </c>
      <c r="AU152" s="22" t="s">
        <v>82</v>
      </c>
    </row>
    <row r="153" spans="2:65" s="10" customFormat="1" ht="29.85" customHeight="1">
      <c r="B153" s="174"/>
      <c r="C153" s="175"/>
      <c r="D153" s="188" t="s">
        <v>72</v>
      </c>
      <c r="E153" s="189" t="s">
        <v>377</v>
      </c>
      <c r="F153" s="189" t="s">
        <v>378</v>
      </c>
      <c r="G153" s="175"/>
      <c r="H153" s="175"/>
      <c r="I153" s="178"/>
      <c r="J153" s="190">
        <f>BK153</f>
        <v>0</v>
      </c>
      <c r="K153" s="175"/>
      <c r="L153" s="180"/>
      <c r="M153" s="181"/>
      <c r="N153" s="182"/>
      <c r="O153" s="182"/>
      <c r="P153" s="183">
        <f>SUM(P154:P155)</f>
        <v>0</v>
      </c>
      <c r="Q153" s="182"/>
      <c r="R153" s="183">
        <f>SUM(R154:R155)</f>
        <v>0</v>
      </c>
      <c r="S153" s="182"/>
      <c r="T153" s="184">
        <f>SUM(T154:T155)</f>
        <v>0</v>
      </c>
      <c r="AR153" s="185" t="s">
        <v>241</v>
      </c>
      <c r="AT153" s="186" t="s">
        <v>72</v>
      </c>
      <c r="AU153" s="186" t="s">
        <v>24</v>
      </c>
      <c r="AY153" s="185" t="s">
        <v>212</v>
      </c>
      <c r="BK153" s="187">
        <f>SUM(BK154:BK155)</f>
        <v>0</v>
      </c>
    </row>
    <row r="154" spans="2:65" s="1" customFormat="1" ht="22.5" customHeight="1">
      <c r="B154" s="39"/>
      <c r="C154" s="191" t="s">
        <v>362</v>
      </c>
      <c r="D154" s="191" t="s">
        <v>214</v>
      </c>
      <c r="E154" s="192" t="s">
        <v>380</v>
      </c>
      <c r="F154" s="193" t="s">
        <v>378</v>
      </c>
      <c r="G154" s="194" t="s">
        <v>373</v>
      </c>
      <c r="H154" s="195">
        <v>1</v>
      </c>
      <c r="I154" s="196"/>
      <c r="J154" s="197">
        <f>ROUND(I154*H154,2)</f>
        <v>0</v>
      </c>
      <c r="K154" s="193" t="s">
        <v>218</v>
      </c>
      <c r="L154" s="59"/>
      <c r="M154" s="198" t="s">
        <v>22</v>
      </c>
      <c r="N154" s="199" t="s">
        <v>44</v>
      </c>
      <c r="O154" s="40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2" t="s">
        <v>374</v>
      </c>
      <c r="AT154" s="22" t="s">
        <v>214</v>
      </c>
      <c r="AU154" s="22" t="s">
        <v>82</v>
      </c>
      <c r="AY154" s="22" t="s">
        <v>212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374</v>
      </c>
      <c r="BM154" s="22" t="s">
        <v>741</v>
      </c>
    </row>
    <row r="155" spans="2:65" s="1" customFormat="1" ht="13.5">
      <c r="B155" s="39"/>
      <c r="C155" s="61"/>
      <c r="D155" s="206" t="s">
        <v>221</v>
      </c>
      <c r="E155" s="61"/>
      <c r="F155" s="207" t="s">
        <v>382</v>
      </c>
      <c r="G155" s="61"/>
      <c r="H155" s="61"/>
      <c r="I155" s="161"/>
      <c r="J155" s="61"/>
      <c r="K155" s="61"/>
      <c r="L155" s="59"/>
      <c r="M155" s="232"/>
      <c r="N155" s="233"/>
      <c r="O155" s="233"/>
      <c r="P155" s="233"/>
      <c r="Q155" s="233"/>
      <c r="R155" s="233"/>
      <c r="S155" s="233"/>
      <c r="T155" s="234"/>
      <c r="AT155" s="22" t="s">
        <v>221</v>
      </c>
      <c r="AU155" s="22" t="s">
        <v>82</v>
      </c>
    </row>
    <row r="156" spans="2:65" s="1" customFormat="1" ht="6.95" customHeight="1">
      <c r="B156" s="54"/>
      <c r="C156" s="55"/>
      <c r="D156" s="55"/>
      <c r="E156" s="55"/>
      <c r="F156" s="55"/>
      <c r="G156" s="55"/>
      <c r="H156" s="55"/>
      <c r="I156" s="137"/>
      <c r="J156" s="55"/>
      <c r="K156" s="55"/>
      <c r="L156" s="59"/>
    </row>
  </sheetData>
  <sheetProtection algorithmName="SHA-512" hashValue="/HXe3VyX0VOC1bmtdjUPS8Nv3IPAIb1DodyEdvJ0tte87HxRdDkSd14wUmQoXU7zEFu/+8ZTqLF+wPUOPJU1mQ==" saltValue="616aqz2RLs1upGwdFf6tNA==" spinCount="100000" sheet="1" objects="1" scenarios="1" formatCells="0" formatColumns="0" formatRows="0" sort="0" autoFilter="0"/>
  <autoFilter ref="C85:K15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112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742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ROUND(SUM(BE86:BE161), 2)</f>
        <v>0</v>
      </c>
      <c r="G30" s="40"/>
      <c r="H30" s="40"/>
      <c r="I30" s="129">
        <v>0.21</v>
      </c>
      <c r="J30" s="128">
        <f>ROUND(ROUND((SUM(BE86:BE161)),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ROUND(SUM(BF86:BF161), 2)</f>
        <v>0</v>
      </c>
      <c r="G31" s="40"/>
      <c r="H31" s="40"/>
      <c r="I31" s="129">
        <v>0.15</v>
      </c>
      <c r="J31" s="128">
        <f>ROUND(ROUND((SUM(BF86:BF161)),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ROUND(SUM(BG86:BG161),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ROUND(SUM(BH86:BH161),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ROUND(SUM(BI86:BI161),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SO11 - Objekt 11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J126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J145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J152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J155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J156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J159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SO11 - Objekt 11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P87+P155</f>
        <v>0</v>
      </c>
      <c r="Q86" s="83"/>
      <c r="R86" s="171">
        <f>R87+R155</f>
        <v>25.262450000000001</v>
      </c>
      <c r="S86" s="83"/>
      <c r="T86" s="172">
        <f>T87+T155</f>
        <v>11.96</v>
      </c>
      <c r="AT86" s="22" t="s">
        <v>72</v>
      </c>
      <c r="AU86" s="22" t="s">
        <v>185</v>
      </c>
      <c r="BK86" s="173">
        <f>BK87+BK155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P88+P103+P106+P126+P145+P152</f>
        <v>0</v>
      </c>
      <c r="Q87" s="182"/>
      <c r="R87" s="183">
        <f>R88+R103+R106+R126+R145+R152</f>
        <v>25.262450000000001</v>
      </c>
      <c r="S87" s="182"/>
      <c r="T87" s="184">
        <f>T88+T103+T106+T126+T145+T152</f>
        <v>11.96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BK88+BK103+BK106+BK126+BK145+BK152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11.96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25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7.9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743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14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4.0599999999999996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744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7.5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745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538</v>
      </c>
      <c r="G95" s="209"/>
      <c r="H95" s="212">
        <v>7.5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7.5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746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7.5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747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15.75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748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542</v>
      </c>
      <c r="G102" s="209"/>
      <c r="H102" s="221">
        <v>15.75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25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749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SUM(P107:P125)</f>
        <v>0</v>
      </c>
      <c r="Q106" s="182"/>
      <c r="R106" s="183">
        <f>SUM(R107:R125)</f>
        <v>18.864810000000002</v>
      </c>
      <c r="S106" s="182"/>
      <c r="T106" s="184">
        <f>SUM(T107:T125)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SUM(BK107:BK125)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664</v>
      </c>
      <c r="F107" s="193" t="s">
        <v>665</v>
      </c>
      <c r="G107" s="194" t="s">
        <v>217</v>
      </c>
      <c r="H107" s="195">
        <v>34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0.27994000000000002</v>
      </c>
      <c r="R107" s="200">
        <f>Q107*H107</f>
        <v>9.5179600000000004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750</v>
      </c>
    </row>
    <row r="108" spans="2:65" s="1" customFormat="1" ht="13.5">
      <c r="B108" s="39"/>
      <c r="C108" s="61"/>
      <c r="D108" s="206" t="s">
        <v>221</v>
      </c>
      <c r="E108" s="61"/>
      <c r="F108" s="207" t="s">
        <v>667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1" customFormat="1" ht="13.5">
      <c r="B109" s="208"/>
      <c r="C109" s="209"/>
      <c r="D109" s="203" t="s">
        <v>235</v>
      </c>
      <c r="E109" s="210" t="s">
        <v>22</v>
      </c>
      <c r="F109" s="211" t="s">
        <v>751</v>
      </c>
      <c r="G109" s="209"/>
      <c r="H109" s="212">
        <v>34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235</v>
      </c>
      <c r="AU109" s="218" t="s">
        <v>82</v>
      </c>
      <c r="AV109" s="11" t="s">
        <v>82</v>
      </c>
      <c r="AW109" s="11" t="s">
        <v>37</v>
      </c>
      <c r="AX109" s="11" t="s">
        <v>24</v>
      </c>
      <c r="AY109" s="218" t="s">
        <v>212</v>
      </c>
    </row>
    <row r="110" spans="2:65" s="1" customFormat="1" ht="22.5" customHeight="1">
      <c r="B110" s="39"/>
      <c r="C110" s="191" t="s">
        <v>264</v>
      </c>
      <c r="D110" s="191" t="s">
        <v>214</v>
      </c>
      <c r="E110" s="192" t="s">
        <v>394</v>
      </c>
      <c r="F110" s="193" t="s">
        <v>395</v>
      </c>
      <c r="G110" s="194" t="s">
        <v>217</v>
      </c>
      <c r="H110" s="195">
        <v>8</v>
      </c>
      <c r="I110" s="196"/>
      <c r="J110" s="197">
        <f>ROUND(I110*H110,2)</f>
        <v>0</v>
      </c>
      <c r="K110" s="193" t="s">
        <v>218</v>
      </c>
      <c r="L110" s="59"/>
      <c r="M110" s="198" t="s">
        <v>22</v>
      </c>
      <c r="N110" s="199" t="s">
        <v>44</v>
      </c>
      <c r="O110" s="40"/>
      <c r="P110" s="200">
        <f>O110*H110</f>
        <v>0</v>
      </c>
      <c r="Q110" s="200">
        <v>0.378</v>
      </c>
      <c r="R110" s="200">
        <f>Q110*H110</f>
        <v>3.024</v>
      </c>
      <c r="S110" s="200">
        <v>0</v>
      </c>
      <c r="T110" s="201">
        <f>S110*H110</f>
        <v>0</v>
      </c>
      <c r="AR110" s="22" t="s">
        <v>219</v>
      </c>
      <c r="AT110" s="22" t="s">
        <v>214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752</v>
      </c>
    </row>
    <row r="111" spans="2:65" s="1" customFormat="1" ht="13.5">
      <c r="B111" s="39"/>
      <c r="C111" s="61"/>
      <c r="D111" s="203" t="s">
        <v>221</v>
      </c>
      <c r="E111" s="61"/>
      <c r="F111" s="204" t="s">
        <v>397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" customFormat="1" ht="22.5" customHeight="1">
      <c r="B112" s="39"/>
      <c r="C112" s="191" t="s">
        <v>29</v>
      </c>
      <c r="D112" s="191" t="s">
        <v>214</v>
      </c>
      <c r="E112" s="192" t="s">
        <v>398</v>
      </c>
      <c r="F112" s="193" t="s">
        <v>399</v>
      </c>
      <c r="G112" s="194" t="s">
        <v>217</v>
      </c>
      <c r="H112" s="195">
        <v>8</v>
      </c>
      <c r="I112" s="196"/>
      <c r="J112" s="197">
        <f>ROUND(I112*H112,2)</f>
        <v>0</v>
      </c>
      <c r="K112" s="193" t="s">
        <v>218</v>
      </c>
      <c r="L112" s="59"/>
      <c r="M112" s="198" t="s">
        <v>22</v>
      </c>
      <c r="N112" s="199" t="s">
        <v>44</v>
      </c>
      <c r="O112" s="40"/>
      <c r="P112" s="200">
        <f>O112*H112</f>
        <v>0</v>
      </c>
      <c r="Q112" s="200">
        <v>6.6000000000000003E-2</v>
      </c>
      <c r="R112" s="200">
        <f>Q112*H112</f>
        <v>0.52800000000000002</v>
      </c>
      <c r="S112" s="200">
        <v>0</v>
      </c>
      <c r="T112" s="201">
        <f>S112*H112</f>
        <v>0</v>
      </c>
      <c r="AR112" s="22" t="s">
        <v>219</v>
      </c>
      <c r="AT112" s="22" t="s">
        <v>214</v>
      </c>
      <c r="AU112" s="22" t="s">
        <v>82</v>
      </c>
      <c r="AY112" s="22" t="s">
        <v>212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24</v>
      </c>
      <c r="BK112" s="202">
        <f>ROUND(I112*H112,2)</f>
        <v>0</v>
      </c>
      <c r="BL112" s="22" t="s">
        <v>219</v>
      </c>
      <c r="BM112" s="22" t="s">
        <v>753</v>
      </c>
    </row>
    <row r="113" spans="2:65" s="1" customFormat="1" ht="13.5">
      <c r="B113" s="39"/>
      <c r="C113" s="61"/>
      <c r="D113" s="203" t="s">
        <v>221</v>
      </c>
      <c r="E113" s="61"/>
      <c r="F113" s="204" t="s">
        <v>401</v>
      </c>
      <c r="G113" s="61"/>
      <c r="H113" s="61"/>
      <c r="I113" s="161"/>
      <c r="J113" s="61"/>
      <c r="K113" s="61"/>
      <c r="L113" s="59"/>
      <c r="M113" s="205"/>
      <c r="N113" s="40"/>
      <c r="O113" s="40"/>
      <c r="P113" s="40"/>
      <c r="Q113" s="40"/>
      <c r="R113" s="40"/>
      <c r="S113" s="40"/>
      <c r="T113" s="76"/>
      <c r="AT113" s="22" t="s">
        <v>221</v>
      </c>
      <c r="AU113" s="22" t="s">
        <v>82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671</v>
      </c>
      <c r="F114" s="193" t="s">
        <v>672</v>
      </c>
      <c r="G114" s="194" t="s">
        <v>217</v>
      </c>
      <c r="H114" s="195">
        <v>12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0.18462999999999999</v>
      </c>
      <c r="R114" s="200">
        <f>Q114*H114</f>
        <v>2.21556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754</v>
      </c>
    </row>
    <row r="115" spans="2:65" s="1" customFormat="1" ht="27">
      <c r="B115" s="39"/>
      <c r="C115" s="61"/>
      <c r="D115" s="203" t="s">
        <v>221</v>
      </c>
      <c r="E115" s="61"/>
      <c r="F115" s="204" t="s">
        <v>674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31.5" customHeight="1">
      <c r="B116" s="39"/>
      <c r="C116" s="191" t="s">
        <v>280</v>
      </c>
      <c r="D116" s="191" t="s">
        <v>214</v>
      </c>
      <c r="E116" s="192" t="s">
        <v>675</v>
      </c>
      <c r="F116" s="193" t="s">
        <v>676</v>
      </c>
      <c r="G116" s="194" t="s">
        <v>217</v>
      </c>
      <c r="H116" s="195">
        <v>12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0.10373</v>
      </c>
      <c r="R116" s="200">
        <f>Q116*H116</f>
        <v>1.2447600000000001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755</v>
      </c>
    </row>
    <row r="117" spans="2:65" s="1" customFormat="1" ht="27">
      <c r="B117" s="39"/>
      <c r="C117" s="61"/>
      <c r="D117" s="203" t="s">
        <v>221</v>
      </c>
      <c r="E117" s="61"/>
      <c r="F117" s="204" t="s">
        <v>678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402</v>
      </c>
      <c r="F118" s="193" t="s">
        <v>403</v>
      </c>
      <c r="G118" s="194" t="s">
        <v>217</v>
      </c>
      <c r="H118" s="195">
        <v>8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0.12966</v>
      </c>
      <c r="R118" s="200">
        <f>Q118*H118</f>
        <v>1.03728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756</v>
      </c>
    </row>
    <row r="119" spans="2:65" s="1" customFormat="1" ht="27">
      <c r="B119" s="39"/>
      <c r="C119" s="61"/>
      <c r="D119" s="203" t="s">
        <v>221</v>
      </c>
      <c r="E119" s="61"/>
      <c r="F119" s="204" t="s">
        <v>405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476</v>
      </c>
      <c r="F120" s="193" t="s">
        <v>477</v>
      </c>
      <c r="G120" s="194" t="s">
        <v>217</v>
      </c>
      <c r="H120" s="195">
        <v>5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8.4250000000000005E-2</v>
      </c>
      <c r="R120" s="200">
        <f>Q120*H120</f>
        <v>0.42125000000000001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757</v>
      </c>
    </row>
    <row r="121" spans="2:65" s="1" customFormat="1" ht="40.5">
      <c r="B121" s="39"/>
      <c r="C121" s="61"/>
      <c r="D121" s="203" t="s">
        <v>221</v>
      </c>
      <c r="E121" s="61"/>
      <c r="F121" s="204" t="s">
        <v>479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222" t="s">
        <v>10</v>
      </c>
      <c r="D122" s="222" t="s">
        <v>274</v>
      </c>
      <c r="E122" s="223" t="s">
        <v>480</v>
      </c>
      <c r="F122" s="224" t="s">
        <v>481</v>
      </c>
      <c r="G122" s="225" t="s">
        <v>217</v>
      </c>
      <c r="H122" s="226">
        <v>6</v>
      </c>
      <c r="I122" s="227"/>
      <c r="J122" s="228">
        <f>ROUND(I122*H122,2)</f>
        <v>0</v>
      </c>
      <c r="K122" s="224" t="s">
        <v>218</v>
      </c>
      <c r="L122" s="229"/>
      <c r="M122" s="230" t="s">
        <v>22</v>
      </c>
      <c r="N122" s="231" t="s">
        <v>44</v>
      </c>
      <c r="O122" s="40"/>
      <c r="P122" s="200">
        <f>O122*H122</f>
        <v>0</v>
      </c>
      <c r="Q122" s="200">
        <v>0.14599999999999999</v>
      </c>
      <c r="R122" s="200">
        <f>Q122*H122</f>
        <v>0.87599999999999989</v>
      </c>
      <c r="S122" s="200">
        <v>0</v>
      </c>
      <c r="T122" s="201">
        <f>S122*H122</f>
        <v>0</v>
      </c>
      <c r="AR122" s="22" t="s">
        <v>258</v>
      </c>
      <c r="AT122" s="22" t="s">
        <v>274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758</v>
      </c>
    </row>
    <row r="123" spans="2:65" s="1" customFormat="1" ht="27">
      <c r="B123" s="39"/>
      <c r="C123" s="61"/>
      <c r="D123" s="203" t="s">
        <v>221</v>
      </c>
      <c r="E123" s="61"/>
      <c r="F123" s="204" t="s">
        <v>483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484</v>
      </c>
      <c r="F124" s="193" t="s">
        <v>485</v>
      </c>
      <c r="G124" s="194" t="s">
        <v>225</v>
      </c>
      <c r="H124" s="195">
        <v>15</v>
      </c>
      <c r="I124" s="196"/>
      <c r="J124" s="197">
        <f>ROUND(I124*H124,2)</f>
        <v>0</v>
      </c>
      <c r="K124" s="193" t="s">
        <v>22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759</v>
      </c>
    </row>
    <row r="125" spans="2:65" s="1" customFormat="1" ht="13.5">
      <c r="B125" s="39"/>
      <c r="C125" s="61"/>
      <c r="D125" s="206" t="s">
        <v>221</v>
      </c>
      <c r="E125" s="61"/>
      <c r="F125" s="207" t="s">
        <v>485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0" customFormat="1" ht="29.85" customHeight="1">
      <c r="B126" s="174"/>
      <c r="C126" s="175"/>
      <c r="D126" s="188" t="s">
        <v>72</v>
      </c>
      <c r="E126" s="189" t="s">
        <v>264</v>
      </c>
      <c r="F126" s="189" t="s">
        <v>279</v>
      </c>
      <c r="G126" s="175"/>
      <c r="H126" s="175"/>
      <c r="I126" s="178"/>
      <c r="J126" s="190">
        <f>BK126</f>
        <v>0</v>
      </c>
      <c r="K126" s="175"/>
      <c r="L126" s="180"/>
      <c r="M126" s="181"/>
      <c r="N126" s="182"/>
      <c r="O126" s="182"/>
      <c r="P126" s="183">
        <f>SUM(P127:P144)</f>
        <v>0</v>
      </c>
      <c r="Q126" s="182"/>
      <c r="R126" s="183">
        <f>SUM(R127:R144)</f>
        <v>6.39764</v>
      </c>
      <c r="S126" s="182"/>
      <c r="T126" s="184">
        <f>SUM(T127:T144)</f>
        <v>0</v>
      </c>
      <c r="AR126" s="185" t="s">
        <v>24</v>
      </c>
      <c r="AT126" s="186" t="s">
        <v>72</v>
      </c>
      <c r="AU126" s="186" t="s">
        <v>24</v>
      </c>
      <c r="AY126" s="185" t="s">
        <v>212</v>
      </c>
      <c r="BK126" s="187">
        <f>SUM(BK127:BK144)</f>
        <v>0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281</v>
      </c>
      <c r="F127" s="193" t="s">
        <v>282</v>
      </c>
      <c r="G127" s="194" t="s">
        <v>283</v>
      </c>
      <c r="H127" s="195">
        <v>1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760</v>
      </c>
    </row>
    <row r="128" spans="2:65" s="1" customFormat="1" ht="27">
      <c r="B128" s="39"/>
      <c r="C128" s="61"/>
      <c r="D128" s="203" t="s">
        <v>221</v>
      </c>
      <c r="E128" s="61"/>
      <c r="F128" s="204" t="s">
        <v>285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287</v>
      </c>
      <c r="F129" s="193" t="s">
        <v>288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761</v>
      </c>
    </row>
    <row r="130" spans="2:65" s="1" customFormat="1" ht="27">
      <c r="B130" s="39"/>
      <c r="C130" s="61"/>
      <c r="D130" s="203" t="s">
        <v>221</v>
      </c>
      <c r="E130" s="61"/>
      <c r="F130" s="204" t="s">
        <v>290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292</v>
      </c>
      <c r="F131" s="193" t="s">
        <v>293</v>
      </c>
      <c r="G131" s="194" t="s">
        <v>283</v>
      </c>
      <c r="H131" s="195">
        <v>2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762</v>
      </c>
    </row>
    <row r="132" spans="2:65" s="1" customFormat="1" ht="13.5">
      <c r="B132" s="39"/>
      <c r="C132" s="61"/>
      <c r="D132" s="203" t="s">
        <v>221</v>
      </c>
      <c r="E132" s="61"/>
      <c r="F132" s="204" t="s">
        <v>295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296</v>
      </c>
      <c r="F133" s="193" t="s">
        <v>297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763</v>
      </c>
    </row>
    <row r="134" spans="2:65" s="1" customFormat="1" ht="27">
      <c r="B134" s="39"/>
      <c r="C134" s="61"/>
      <c r="D134" s="203" t="s">
        <v>221</v>
      </c>
      <c r="E134" s="61"/>
      <c r="F134" s="204" t="s">
        <v>299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301</v>
      </c>
      <c r="F135" s="193" t="s">
        <v>302</v>
      </c>
      <c r="G135" s="194" t="s">
        <v>283</v>
      </c>
      <c r="H135" s="195">
        <v>10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764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304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306</v>
      </c>
      <c r="F137" s="193" t="s">
        <v>307</v>
      </c>
      <c r="G137" s="194" t="s">
        <v>283</v>
      </c>
      <c r="H137" s="195">
        <v>30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765</v>
      </c>
    </row>
    <row r="138" spans="2:65" s="1" customFormat="1" ht="27">
      <c r="B138" s="39"/>
      <c r="C138" s="61"/>
      <c r="D138" s="203" t="s">
        <v>221</v>
      </c>
      <c r="E138" s="61"/>
      <c r="F138" s="204" t="s">
        <v>309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321</v>
      </c>
      <c r="F139" s="193" t="s">
        <v>322</v>
      </c>
      <c r="G139" s="194" t="s">
        <v>225</v>
      </c>
      <c r="H139" s="195">
        <v>9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2.0000000000000001E-4</v>
      </c>
      <c r="R139" s="200">
        <f>Q139*H139</f>
        <v>1.8000000000000002E-3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766</v>
      </c>
    </row>
    <row r="140" spans="2:65" s="1" customFormat="1" ht="13.5">
      <c r="B140" s="39"/>
      <c r="C140" s="61"/>
      <c r="D140" s="203" t="s">
        <v>221</v>
      </c>
      <c r="E140" s="61"/>
      <c r="F140" s="204" t="s">
        <v>324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325</v>
      </c>
      <c r="F141" s="193" t="s">
        <v>326</v>
      </c>
      <c r="G141" s="194" t="s">
        <v>225</v>
      </c>
      <c r="H141" s="195">
        <v>16</v>
      </c>
      <c r="I141" s="196"/>
      <c r="J141" s="197">
        <f>ROUND(I141*H141,2)</f>
        <v>0</v>
      </c>
      <c r="K141" s="193" t="s">
        <v>226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0.16849</v>
      </c>
      <c r="R141" s="200">
        <f>Q141*H141</f>
        <v>2.69584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767</v>
      </c>
    </row>
    <row r="142" spans="2:65" s="1" customFormat="1" ht="27">
      <c r="B142" s="39"/>
      <c r="C142" s="61"/>
      <c r="D142" s="203" t="s">
        <v>221</v>
      </c>
      <c r="E142" s="61"/>
      <c r="F142" s="204" t="s">
        <v>328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222" t="s">
        <v>345</v>
      </c>
      <c r="D143" s="222" t="s">
        <v>274</v>
      </c>
      <c r="E143" s="223" t="s">
        <v>330</v>
      </c>
      <c r="F143" s="224" t="s">
        <v>331</v>
      </c>
      <c r="G143" s="225" t="s">
        <v>225</v>
      </c>
      <c r="H143" s="226">
        <v>18.5</v>
      </c>
      <c r="I143" s="227"/>
      <c r="J143" s="228">
        <f>ROUND(I143*H143,2)</f>
        <v>0</v>
      </c>
      <c r="K143" s="224" t="s">
        <v>22</v>
      </c>
      <c r="L143" s="229"/>
      <c r="M143" s="230" t="s">
        <v>22</v>
      </c>
      <c r="N143" s="231" t="s">
        <v>44</v>
      </c>
      <c r="O143" s="40"/>
      <c r="P143" s="200">
        <f>O143*H143</f>
        <v>0</v>
      </c>
      <c r="Q143" s="200">
        <v>0.2</v>
      </c>
      <c r="R143" s="200">
        <f>Q143*H143</f>
        <v>3.7</v>
      </c>
      <c r="S143" s="200">
        <v>0</v>
      </c>
      <c r="T143" s="201">
        <f>S143*H143</f>
        <v>0</v>
      </c>
      <c r="AR143" s="22" t="s">
        <v>258</v>
      </c>
      <c r="AT143" s="22" t="s">
        <v>274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768</v>
      </c>
    </row>
    <row r="144" spans="2:65" s="1" customFormat="1" ht="13.5">
      <c r="B144" s="39"/>
      <c r="C144" s="61"/>
      <c r="D144" s="206" t="s">
        <v>221</v>
      </c>
      <c r="E144" s="61"/>
      <c r="F144" s="207" t="s">
        <v>331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0" customFormat="1" ht="29.85" customHeight="1">
      <c r="B145" s="174"/>
      <c r="C145" s="175"/>
      <c r="D145" s="188" t="s">
        <v>72</v>
      </c>
      <c r="E145" s="189" t="s">
        <v>343</v>
      </c>
      <c r="F145" s="189" t="s">
        <v>344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SUM(P146:P151)</f>
        <v>0</v>
      </c>
      <c r="Q145" s="182"/>
      <c r="R145" s="183">
        <f>SUM(R146:R151)</f>
        <v>0</v>
      </c>
      <c r="S145" s="182"/>
      <c r="T145" s="184">
        <f>SUM(T146:T151)</f>
        <v>0</v>
      </c>
      <c r="AR145" s="185" t="s">
        <v>24</v>
      </c>
      <c r="AT145" s="186" t="s">
        <v>72</v>
      </c>
      <c r="AU145" s="186" t="s">
        <v>24</v>
      </c>
      <c r="AY145" s="185" t="s">
        <v>212</v>
      </c>
      <c r="BK145" s="187">
        <f>SUM(BK146:BK151)</f>
        <v>0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346</v>
      </c>
      <c r="F146" s="193" t="s">
        <v>347</v>
      </c>
      <c r="G146" s="194" t="s">
        <v>253</v>
      </c>
      <c r="H146" s="195">
        <v>11.96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769</v>
      </c>
    </row>
    <row r="147" spans="2:65" s="1" customFormat="1" ht="27">
      <c r="B147" s="39"/>
      <c r="C147" s="61"/>
      <c r="D147" s="203" t="s">
        <v>221</v>
      </c>
      <c r="E147" s="61"/>
      <c r="F147" s="204" t="s">
        <v>349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351</v>
      </c>
      <c r="F148" s="193" t="s">
        <v>352</v>
      </c>
      <c r="G148" s="194" t="s">
        <v>253</v>
      </c>
      <c r="H148" s="195">
        <v>11.96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770</v>
      </c>
    </row>
    <row r="149" spans="2:65" s="1" customFormat="1" ht="27">
      <c r="B149" s="39"/>
      <c r="C149" s="61"/>
      <c r="D149" s="203" t="s">
        <v>221</v>
      </c>
      <c r="E149" s="61"/>
      <c r="F149" s="204" t="s">
        <v>354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" customFormat="1" ht="22.5" customHeight="1">
      <c r="B150" s="39"/>
      <c r="C150" s="191" t="s">
        <v>362</v>
      </c>
      <c r="D150" s="191" t="s">
        <v>214</v>
      </c>
      <c r="E150" s="192" t="s">
        <v>356</v>
      </c>
      <c r="F150" s="193" t="s">
        <v>357</v>
      </c>
      <c r="G150" s="194" t="s">
        <v>253</v>
      </c>
      <c r="H150" s="195">
        <v>11.96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219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219</v>
      </c>
      <c r="BM150" s="22" t="s">
        <v>771</v>
      </c>
    </row>
    <row r="151" spans="2:65" s="1" customFormat="1" ht="13.5">
      <c r="B151" s="39"/>
      <c r="C151" s="61"/>
      <c r="D151" s="206" t="s">
        <v>221</v>
      </c>
      <c r="E151" s="61"/>
      <c r="F151" s="207" t="s">
        <v>359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0" customFormat="1" ht="29.85" customHeight="1">
      <c r="B152" s="174"/>
      <c r="C152" s="175"/>
      <c r="D152" s="188" t="s">
        <v>72</v>
      </c>
      <c r="E152" s="189" t="s">
        <v>360</v>
      </c>
      <c r="F152" s="189" t="s">
        <v>361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31.5" customHeight="1">
      <c r="B153" s="39"/>
      <c r="C153" s="191" t="s">
        <v>371</v>
      </c>
      <c r="D153" s="191" t="s">
        <v>214</v>
      </c>
      <c r="E153" s="192" t="s">
        <v>363</v>
      </c>
      <c r="F153" s="193" t="s">
        <v>364</v>
      </c>
      <c r="G153" s="194" t="s">
        <v>253</v>
      </c>
      <c r="H153" s="195">
        <v>25.262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219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219</v>
      </c>
      <c r="BM153" s="22" t="s">
        <v>772</v>
      </c>
    </row>
    <row r="154" spans="2:65" s="1" customFormat="1" ht="27">
      <c r="B154" s="39"/>
      <c r="C154" s="61"/>
      <c r="D154" s="206" t="s">
        <v>221</v>
      </c>
      <c r="E154" s="61"/>
      <c r="F154" s="207" t="s">
        <v>366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0" customFormat="1" ht="37.35" customHeight="1">
      <c r="B155" s="174"/>
      <c r="C155" s="175"/>
      <c r="D155" s="176" t="s">
        <v>72</v>
      </c>
      <c r="E155" s="177" t="s">
        <v>367</v>
      </c>
      <c r="F155" s="177" t="s">
        <v>368</v>
      </c>
      <c r="G155" s="175"/>
      <c r="H155" s="175"/>
      <c r="I155" s="178"/>
      <c r="J155" s="179">
        <f>BK155</f>
        <v>0</v>
      </c>
      <c r="K155" s="175"/>
      <c r="L155" s="180"/>
      <c r="M155" s="181"/>
      <c r="N155" s="182"/>
      <c r="O155" s="182"/>
      <c r="P155" s="183">
        <f>P156+P159</f>
        <v>0</v>
      </c>
      <c r="Q155" s="182"/>
      <c r="R155" s="183">
        <f>R156+R159</f>
        <v>0</v>
      </c>
      <c r="S155" s="182"/>
      <c r="T155" s="184">
        <f>T156+T159</f>
        <v>0</v>
      </c>
      <c r="AR155" s="185" t="s">
        <v>241</v>
      </c>
      <c r="AT155" s="186" t="s">
        <v>72</v>
      </c>
      <c r="AU155" s="186" t="s">
        <v>73</v>
      </c>
      <c r="AY155" s="185" t="s">
        <v>212</v>
      </c>
      <c r="BK155" s="187">
        <f>BK156+BK159</f>
        <v>0</v>
      </c>
    </row>
    <row r="156" spans="2:65" s="10" customFormat="1" ht="19.899999999999999" customHeight="1">
      <c r="B156" s="174"/>
      <c r="C156" s="175"/>
      <c r="D156" s="188" t="s">
        <v>72</v>
      </c>
      <c r="E156" s="189" t="s">
        <v>369</v>
      </c>
      <c r="F156" s="189" t="s">
        <v>370</v>
      </c>
      <c r="G156" s="175"/>
      <c r="H156" s="175"/>
      <c r="I156" s="178"/>
      <c r="J156" s="190">
        <f>BK156</f>
        <v>0</v>
      </c>
      <c r="K156" s="175"/>
      <c r="L156" s="180"/>
      <c r="M156" s="181"/>
      <c r="N156" s="182"/>
      <c r="O156" s="182"/>
      <c r="P156" s="183">
        <f>SUM(P157:P158)</f>
        <v>0</v>
      </c>
      <c r="Q156" s="182"/>
      <c r="R156" s="183">
        <f>SUM(R157:R158)</f>
        <v>0</v>
      </c>
      <c r="S156" s="182"/>
      <c r="T156" s="184">
        <f>SUM(T157:T158)</f>
        <v>0</v>
      </c>
      <c r="AR156" s="185" t="s">
        <v>241</v>
      </c>
      <c r="AT156" s="186" t="s">
        <v>72</v>
      </c>
      <c r="AU156" s="186" t="s">
        <v>24</v>
      </c>
      <c r="AY156" s="185" t="s">
        <v>212</v>
      </c>
      <c r="BK156" s="187">
        <f>SUM(BK157:BK158)</f>
        <v>0</v>
      </c>
    </row>
    <row r="157" spans="2:65" s="1" customFormat="1" ht="22.5" customHeight="1">
      <c r="B157" s="39"/>
      <c r="C157" s="191" t="s">
        <v>379</v>
      </c>
      <c r="D157" s="191" t="s">
        <v>214</v>
      </c>
      <c r="E157" s="192" t="s">
        <v>372</v>
      </c>
      <c r="F157" s="193" t="s">
        <v>370</v>
      </c>
      <c r="G157" s="194" t="s">
        <v>373</v>
      </c>
      <c r="H157" s="195">
        <v>1</v>
      </c>
      <c r="I157" s="196"/>
      <c r="J157" s="197">
        <f>ROUND(I157*H157,2)</f>
        <v>0</v>
      </c>
      <c r="K157" s="193" t="s">
        <v>218</v>
      </c>
      <c r="L157" s="59"/>
      <c r="M157" s="198" t="s">
        <v>22</v>
      </c>
      <c r="N157" s="199" t="s">
        <v>44</v>
      </c>
      <c r="O157" s="40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2" t="s">
        <v>374</v>
      </c>
      <c r="AT157" s="22" t="s">
        <v>214</v>
      </c>
      <c r="AU157" s="22" t="s">
        <v>82</v>
      </c>
      <c r="AY157" s="22" t="s">
        <v>212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374</v>
      </c>
      <c r="BM157" s="22" t="s">
        <v>773</v>
      </c>
    </row>
    <row r="158" spans="2:65" s="1" customFormat="1" ht="13.5">
      <c r="B158" s="39"/>
      <c r="C158" s="61"/>
      <c r="D158" s="206" t="s">
        <v>221</v>
      </c>
      <c r="E158" s="61"/>
      <c r="F158" s="207" t="s">
        <v>376</v>
      </c>
      <c r="G158" s="61"/>
      <c r="H158" s="61"/>
      <c r="I158" s="161"/>
      <c r="J158" s="61"/>
      <c r="K158" s="61"/>
      <c r="L158" s="59"/>
      <c r="M158" s="205"/>
      <c r="N158" s="40"/>
      <c r="O158" s="40"/>
      <c r="P158" s="40"/>
      <c r="Q158" s="40"/>
      <c r="R158" s="40"/>
      <c r="S158" s="40"/>
      <c r="T158" s="76"/>
      <c r="AT158" s="22" t="s">
        <v>221</v>
      </c>
      <c r="AU158" s="22" t="s">
        <v>82</v>
      </c>
    </row>
    <row r="159" spans="2:65" s="10" customFormat="1" ht="29.85" customHeight="1">
      <c r="B159" s="174"/>
      <c r="C159" s="175"/>
      <c r="D159" s="188" t="s">
        <v>72</v>
      </c>
      <c r="E159" s="189" t="s">
        <v>377</v>
      </c>
      <c r="F159" s="189" t="s">
        <v>378</v>
      </c>
      <c r="G159" s="175"/>
      <c r="H159" s="175"/>
      <c r="I159" s="178"/>
      <c r="J159" s="190">
        <f>BK159</f>
        <v>0</v>
      </c>
      <c r="K159" s="175"/>
      <c r="L159" s="180"/>
      <c r="M159" s="181"/>
      <c r="N159" s="182"/>
      <c r="O159" s="182"/>
      <c r="P159" s="183">
        <f>SUM(P160:P161)</f>
        <v>0</v>
      </c>
      <c r="Q159" s="182"/>
      <c r="R159" s="183">
        <f>SUM(R160:R161)</f>
        <v>0</v>
      </c>
      <c r="S159" s="182"/>
      <c r="T159" s="184">
        <f>SUM(T160:T161)</f>
        <v>0</v>
      </c>
      <c r="AR159" s="185" t="s">
        <v>241</v>
      </c>
      <c r="AT159" s="186" t="s">
        <v>72</v>
      </c>
      <c r="AU159" s="186" t="s">
        <v>24</v>
      </c>
      <c r="AY159" s="185" t="s">
        <v>212</v>
      </c>
      <c r="BK159" s="187">
        <f>SUM(BK160:BK161)</f>
        <v>0</v>
      </c>
    </row>
    <row r="160" spans="2:65" s="1" customFormat="1" ht="22.5" customHeight="1">
      <c r="B160" s="39"/>
      <c r="C160" s="191" t="s">
        <v>568</v>
      </c>
      <c r="D160" s="191" t="s">
        <v>214</v>
      </c>
      <c r="E160" s="192" t="s">
        <v>380</v>
      </c>
      <c r="F160" s="193" t="s">
        <v>378</v>
      </c>
      <c r="G160" s="194" t="s">
        <v>373</v>
      </c>
      <c r="H160" s="195">
        <v>1</v>
      </c>
      <c r="I160" s="196"/>
      <c r="J160" s="197">
        <f>ROUND(I160*H160,2)</f>
        <v>0</v>
      </c>
      <c r="K160" s="193" t="s">
        <v>218</v>
      </c>
      <c r="L160" s="59"/>
      <c r="M160" s="198" t="s">
        <v>22</v>
      </c>
      <c r="N160" s="199" t="s">
        <v>44</v>
      </c>
      <c r="O160" s="40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2" t="s">
        <v>374</v>
      </c>
      <c r="AT160" s="22" t="s">
        <v>214</v>
      </c>
      <c r="AU160" s="22" t="s">
        <v>82</v>
      </c>
      <c r="AY160" s="22" t="s">
        <v>212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2" t="s">
        <v>24</v>
      </c>
      <c r="BK160" s="202">
        <f>ROUND(I160*H160,2)</f>
        <v>0</v>
      </c>
      <c r="BL160" s="22" t="s">
        <v>374</v>
      </c>
      <c r="BM160" s="22" t="s">
        <v>774</v>
      </c>
    </row>
    <row r="161" spans="2:47" s="1" customFormat="1" ht="13.5">
      <c r="B161" s="39"/>
      <c r="C161" s="61"/>
      <c r="D161" s="206" t="s">
        <v>221</v>
      </c>
      <c r="E161" s="61"/>
      <c r="F161" s="207" t="s">
        <v>382</v>
      </c>
      <c r="G161" s="61"/>
      <c r="H161" s="61"/>
      <c r="I161" s="161"/>
      <c r="J161" s="61"/>
      <c r="K161" s="61"/>
      <c r="L161" s="59"/>
      <c r="M161" s="232"/>
      <c r="N161" s="233"/>
      <c r="O161" s="233"/>
      <c r="P161" s="233"/>
      <c r="Q161" s="233"/>
      <c r="R161" s="233"/>
      <c r="S161" s="233"/>
      <c r="T161" s="234"/>
      <c r="AT161" s="22" t="s">
        <v>221</v>
      </c>
      <c r="AU161" s="22" t="s">
        <v>82</v>
      </c>
    </row>
    <row r="162" spans="2:47" s="1" customFormat="1" ht="6.95" customHeight="1">
      <c r="B162" s="54"/>
      <c r="C162" s="55"/>
      <c r="D162" s="55"/>
      <c r="E162" s="55"/>
      <c r="F162" s="55"/>
      <c r="G162" s="55"/>
      <c r="H162" s="55"/>
      <c r="I162" s="137"/>
      <c r="J162" s="55"/>
      <c r="K162" s="55"/>
      <c r="L162" s="59"/>
    </row>
  </sheetData>
  <sheetProtection algorithmName="SHA-512" hashValue="8JLbf5DevvSEsu2qeuvWlIAfSjfSwRxbq5R0f4yq+I+V/e3g8hAAwlZTrzWxqy2wMYj5txnJoMGuTerN5v0NIA==" saltValue="8WV4/pjrTC3GFqpt5iZfjg==" spinCount="100000" sheet="1" objects="1" scenarios="1" formatCells="0" formatColumns="0" formatRows="0" sort="0" autoFilter="0"/>
  <autoFilter ref="C85:K161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115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775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ROUND(SUM(BE87:BE185), 2)</f>
        <v>0</v>
      </c>
      <c r="G30" s="40"/>
      <c r="H30" s="40"/>
      <c r="I30" s="129">
        <v>0.21</v>
      </c>
      <c r="J30" s="128">
        <f>ROUND(ROUND((SUM(BE87:BE185)),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ROUND(SUM(BF87:BF185), 2)</f>
        <v>0</v>
      </c>
      <c r="G31" s="40"/>
      <c r="H31" s="40"/>
      <c r="I31" s="129">
        <v>0.15</v>
      </c>
      <c r="J31" s="128">
        <f>ROUND(ROUND((SUM(BF87:BF185)),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ROUND(SUM(BG87:BG185),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ROUND(SUM(BH87:BH185),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ROUND(SUM(BI87:BI185),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SO12 - Objekt 12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J115</f>
        <v>0</v>
      </c>
      <c r="K59" s="160"/>
    </row>
    <row r="60" spans="2:47" s="8" customFormat="1" ht="19.899999999999999" customHeight="1">
      <c r="B60" s="154"/>
      <c r="C60" s="155"/>
      <c r="D60" s="156" t="s">
        <v>776</v>
      </c>
      <c r="E60" s="157"/>
      <c r="F60" s="157"/>
      <c r="G60" s="157"/>
      <c r="H60" s="157"/>
      <c r="I60" s="158"/>
      <c r="J60" s="159">
        <f>J118</f>
        <v>0</v>
      </c>
      <c r="K60" s="160"/>
    </row>
    <row r="61" spans="2:47" s="8" customFormat="1" ht="19.899999999999999" customHeight="1">
      <c r="B61" s="154"/>
      <c r="C61" s="155"/>
      <c r="D61" s="156" t="s">
        <v>189</v>
      </c>
      <c r="E61" s="157"/>
      <c r="F61" s="157"/>
      <c r="G61" s="157"/>
      <c r="H61" s="157"/>
      <c r="I61" s="158"/>
      <c r="J61" s="159">
        <f>J123</f>
        <v>0</v>
      </c>
      <c r="K61" s="160"/>
    </row>
    <row r="62" spans="2:47" s="8" customFormat="1" ht="19.899999999999999" customHeight="1">
      <c r="B62" s="154"/>
      <c r="C62" s="155"/>
      <c r="D62" s="156" t="s">
        <v>190</v>
      </c>
      <c r="E62" s="157"/>
      <c r="F62" s="157"/>
      <c r="G62" s="157"/>
      <c r="H62" s="157"/>
      <c r="I62" s="158"/>
      <c r="J62" s="159">
        <f>J144</f>
        <v>0</v>
      </c>
      <c r="K62" s="160"/>
    </row>
    <row r="63" spans="2:47" s="8" customFormat="1" ht="19.899999999999999" customHeight="1">
      <c r="B63" s="154"/>
      <c r="C63" s="155"/>
      <c r="D63" s="156" t="s">
        <v>191</v>
      </c>
      <c r="E63" s="157"/>
      <c r="F63" s="157"/>
      <c r="G63" s="157"/>
      <c r="H63" s="157"/>
      <c r="I63" s="158"/>
      <c r="J63" s="159">
        <f>J169</f>
        <v>0</v>
      </c>
      <c r="K63" s="160"/>
    </row>
    <row r="64" spans="2:47" s="8" customFormat="1" ht="19.899999999999999" customHeight="1">
      <c r="B64" s="154"/>
      <c r="C64" s="155"/>
      <c r="D64" s="156" t="s">
        <v>192</v>
      </c>
      <c r="E64" s="157"/>
      <c r="F64" s="157"/>
      <c r="G64" s="157"/>
      <c r="H64" s="157"/>
      <c r="I64" s="158"/>
      <c r="J64" s="159">
        <f>J176</f>
        <v>0</v>
      </c>
      <c r="K64" s="160"/>
    </row>
    <row r="65" spans="2:12" s="7" customFormat="1" ht="24.95" customHeight="1">
      <c r="B65" s="147"/>
      <c r="C65" s="148"/>
      <c r="D65" s="149" t="s">
        <v>193</v>
      </c>
      <c r="E65" s="150"/>
      <c r="F65" s="150"/>
      <c r="G65" s="150"/>
      <c r="H65" s="150"/>
      <c r="I65" s="151"/>
      <c r="J65" s="152">
        <f>J179</f>
        <v>0</v>
      </c>
      <c r="K65" s="153"/>
    </row>
    <row r="66" spans="2:12" s="8" customFormat="1" ht="19.899999999999999" customHeight="1">
      <c r="B66" s="154"/>
      <c r="C66" s="155"/>
      <c r="D66" s="156" t="s">
        <v>194</v>
      </c>
      <c r="E66" s="157"/>
      <c r="F66" s="157"/>
      <c r="G66" s="157"/>
      <c r="H66" s="157"/>
      <c r="I66" s="158"/>
      <c r="J66" s="159">
        <f>J180</f>
        <v>0</v>
      </c>
      <c r="K66" s="160"/>
    </row>
    <row r="67" spans="2:12" s="8" customFormat="1" ht="19.899999999999999" customHeight="1">
      <c r="B67" s="154"/>
      <c r="C67" s="155"/>
      <c r="D67" s="156" t="s">
        <v>195</v>
      </c>
      <c r="E67" s="157"/>
      <c r="F67" s="157"/>
      <c r="G67" s="157"/>
      <c r="H67" s="157"/>
      <c r="I67" s="158"/>
      <c r="J67" s="159">
        <f>J183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196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22.5" customHeight="1">
      <c r="B77" s="39"/>
      <c r="C77" s="61"/>
      <c r="D77" s="61"/>
      <c r="E77" s="372" t="str">
        <f>E7</f>
        <v>Výstavba 31ks podzemních kontejnerů na území MČ Praha 8 - II. etapa</v>
      </c>
      <c r="F77" s="373"/>
      <c r="G77" s="373"/>
      <c r="H77" s="373"/>
      <c r="I77" s="161"/>
      <c r="J77" s="61"/>
      <c r="K77" s="61"/>
      <c r="L77" s="59"/>
    </row>
    <row r="78" spans="2:12" s="1" customFormat="1" ht="14.45" customHeight="1">
      <c r="B78" s="39"/>
      <c r="C78" s="63" t="s">
        <v>179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23.25" customHeight="1">
      <c r="B79" s="39"/>
      <c r="C79" s="61"/>
      <c r="D79" s="61"/>
      <c r="E79" s="348" t="str">
        <f>E9</f>
        <v>SO12 - Objekt 12</v>
      </c>
      <c r="F79" s="374"/>
      <c r="G79" s="374"/>
      <c r="H79" s="374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2" t="str">
        <f>F12</f>
        <v xml:space="preserve"> </v>
      </c>
      <c r="G81" s="61"/>
      <c r="H81" s="61"/>
      <c r="I81" s="163" t="s">
        <v>27</v>
      </c>
      <c r="J81" s="71" t="str">
        <f>IF(J12="","",J12)</f>
        <v>25. 8. 2016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>
      <c r="B83" s="39"/>
      <c r="C83" s="63" t="s">
        <v>31</v>
      </c>
      <c r="D83" s="61"/>
      <c r="E83" s="61"/>
      <c r="F83" s="162" t="str">
        <f>E15</f>
        <v xml:space="preserve"> </v>
      </c>
      <c r="G83" s="61"/>
      <c r="H83" s="61"/>
      <c r="I83" s="163" t="s">
        <v>36</v>
      </c>
      <c r="J83" s="162" t="str">
        <f>E21</f>
        <v xml:space="preserve"> </v>
      </c>
      <c r="K83" s="61"/>
      <c r="L83" s="59"/>
    </row>
    <row r="84" spans="2:65" s="1" customFormat="1" ht="14.45" customHeight="1">
      <c r="B84" s="39"/>
      <c r="C84" s="63" t="s">
        <v>34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197</v>
      </c>
      <c r="D86" s="166" t="s">
        <v>58</v>
      </c>
      <c r="E86" s="166" t="s">
        <v>54</v>
      </c>
      <c r="F86" s="166" t="s">
        <v>198</v>
      </c>
      <c r="G86" s="166" t="s">
        <v>199</v>
      </c>
      <c r="H86" s="166" t="s">
        <v>200</v>
      </c>
      <c r="I86" s="167" t="s">
        <v>201</v>
      </c>
      <c r="J86" s="166" t="s">
        <v>183</v>
      </c>
      <c r="K86" s="168" t="s">
        <v>202</v>
      </c>
      <c r="L86" s="169"/>
      <c r="M86" s="79" t="s">
        <v>203</v>
      </c>
      <c r="N86" s="80" t="s">
        <v>43</v>
      </c>
      <c r="O86" s="80" t="s">
        <v>204</v>
      </c>
      <c r="P86" s="80" t="s">
        <v>205</v>
      </c>
      <c r="Q86" s="80" t="s">
        <v>206</v>
      </c>
      <c r="R86" s="80" t="s">
        <v>207</v>
      </c>
      <c r="S86" s="80" t="s">
        <v>208</v>
      </c>
      <c r="T86" s="81" t="s">
        <v>209</v>
      </c>
    </row>
    <row r="87" spans="2:65" s="1" customFormat="1" ht="29.25" customHeight="1">
      <c r="B87" s="39"/>
      <c r="C87" s="85" t="s">
        <v>184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P88+P179</f>
        <v>0</v>
      </c>
      <c r="Q87" s="83"/>
      <c r="R87" s="171">
        <f>R88+R179</f>
        <v>39.932249999999996</v>
      </c>
      <c r="S87" s="83"/>
      <c r="T87" s="172">
        <f>T88+T179</f>
        <v>14.410000000000002</v>
      </c>
      <c r="AT87" s="22" t="s">
        <v>72</v>
      </c>
      <c r="AU87" s="22" t="s">
        <v>185</v>
      </c>
      <c r="BK87" s="173">
        <f>BK88+BK179</f>
        <v>0</v>
      </c>
    </row>
    <row r="88" spans="2:65" s="10" customFormat="1" ht="37.35" customHeight="1">
      <c r="B88" s="174"/>
      <c r="C88" s="175"/>
      <c r="D88" s="176" t="s">
        <v>72</v>
      </c>
      <c r="E88" s="177" t="s">
        <v>210</v>
      </c>
      <c r="F88" s="177" t="s">
        <v>211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P89+P115+P118+P123+P144+P169+P176</f>
        <v>0</v>
      </c>
      <c r="Q88" s="182"/>
      <c r="R88" s="183">
        <f>R89+R115+R118+R123+R144+R169+R176</f>
        <v>39.932249999999996</v>
      </c>
      <c r="S88" s="182"/>
      <c r="T88" s="184">
        <f>T89+T115+T118+T123+T144+T169+T176</f>
        <v>14.410000000000002</v>
      </c>
      <c r="AR88" s="185" t="s">
        <v>24</v>
      </c>
      <c r="AT88" s="186" t="s">
        <v>72</v>
      </c>
      <c r="AU88" s="186" t="s">
        <v>73</v>
      </c>
      <c r="AY88" s="185" t="s">
        <v>212</v>
      </c>
      <c r="BK88" s="187">
        <f>BK89+BK115+BK118+BK123+BK144+BK169+BK176</f>
        <v>0</v>
      </c>
    </row>
    <row r="89" spans="2:65" s="10" customFormat="1" ht="19.899999999999999" customHeight="1">
      <c r="B89" s="174"/>
      <c r="C89" s="175"/>
      <c r="D89" s="188" t="s">
        <v>72</v>
      </c>
      <c r="E89" s="189" t="s">
        <v>24</v>
      </c>
      <c r="F89" s="189" t="s">
        <v>213</v>
      </c>
      <c r="G89" s="175"/>
      <c r="H89" s="175"/>
      <c r="I89" s="178"/>
      <c r="J89" s="190">
        <f>BK89</f>
        <v>0</v>
      </c>
      <c r="K89" s="175"/>
      <c r="L89" s="180"/>
      <c r="M89" s="181"/>
      <c r="N89" s="182"/>
      <c r="O89" s="182"/>
      <c r="P89" s="183">
        <f>SUM(P90:P114)</f>
        <v>0</v>
      </c>
      <c r="Q89" s="182"/>
      <c r="R89" s="183">
        <f>SUM(R90:R114)</f>
        <v>0.23643899999999998</v>
      </c>
      <c r="S89" s="182"/>
      <c r="T89" s="184">
        <f>SUM(T90:T114)</f>
        <v>14.328000000000001</v>
      </c>
      <c r="AR89" s="185" t="s">
        <v>24</v>
      </c>
      <c r="AT89" s="186" t="s">
        <v>72</v>
      </c>
      <c r="AU89" s="186" t="s">
        <v>24</v>
      </c>
      <c r="AY89" s="185" t="s">
        <v>212</v>
      </c>
      <c r="BK89" s="187">
        <f>SUM(BK90:BK114)</f>
        <v>0</v>
      </c>
    </row>
    <row r="90" spans="2:65" s="1" customFormat="1" ht="22.5" customHeight="1">
      <c r="B90" s="39"/>
      <c r="C90" s="191" t="s">
        <v>24</v>
      </c>
      <c r="D90" s="191" t="s">
        <v>214</v>
      </c>
      <c r="E90" s="192" t="s">
        <v>215</v>
      </c>
      <c r="F90" s="193" t="s">
        <v>216</v>
      </c>
      <c r="G90" s="194" t="s">
        <v>217</v>
      </c>
      <c r="H90" s="195">
        <v>38</v>
      </c>
      <c r="I90" s="196"/>
      <c r="J90" s="197">
        <f>ROUND(I90*H90,2)</f>
        <v>0</v>
      </c>
      <c r="K90" s="193" t="s">
        <v>218</v>
      </c>
      <c r="L90" s="59"/>
      <c r="M90" s="198" t="s">
        <v>22</v>
      </c>
      <c r="N90" s="199" t="s">
        <v>44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0.316</v>
      </c>
      <c r="T90" s="201">
        <f>S90*H90</f>
        <v>12.008000000000001</v>
      </c>
      <c r="AR90" s="22" t="s">
        <v>219</v>
      </c>
      <c r="AT90" s="22" t="s">
        <v>214</v>
      </c>
      <c r="AU90" s="22" t="s">
        <v>82</v>
      </c>
      <c r="AY90" s="22" t="s">
        <v>212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24</v>
      </c>
      <c r="BK90" s="202">
        <f>ROUND(I90*H90,2)</f>
        <v>0</v>
      </c>
      <c r="BL90" s="22" t="s">
        <v>219</v>
      </c>
      <c r="BM90" s="22" t="s">
        <v>777</v>
      </c>
    </row>
    <row r="91" spans="2:65" s="1" customFormat="1" ht="40.5">
      <c r="B91" s="39"/>
      <c r="C91" s="61"/>
      <c r="D91" s="203" t="s">
        <v>221</v>
      </c>
      <c r="E91" s="61"/>
      <c r="F91" s="204" t="s">
        <v>222</v>
      </c>
      <c r="G91" s="61"/>
      <c r="H91" s="61"/>
      <c r="I91" s="161"/>
      <c r="J91" s="61"/>
      <c r="K91" s="61"/>
      <c r="L91" s="59"/>
      <c r="M91" s="205"/>
      <c r="N91" s="40"/>
      <c r="O91" s="40"/>
      <c r="P91" s="40"/>
      <c r="Q91" s="40"/>
      <c r="R91" s="40"/>
      <c r="S91" s="40"/>
      <c r="T91" s="76"/>
      <c r="AT91" s="22" t="s">
        <v>221</v>
      </c>
      <c r="AU91" s="22" t="s">
        <v>82</v>
      </c>
    </row>
    <row r="92" spans="2:65" s="1" customFormat="1" ht="22.5" customHeight="1">
      <c r="B92" s="39"/>
      <c r="C92" s="191" t="s">
        <v>82</v>
      </c>
      <c r="D92" s="191" t="s">
        <v>214</v>
      </c>
      <c r="E92" s="192" t="s">
        <v>223</v>
      </c>
      <c r="F92" s="193" t="s">
        <v>224</v>
      </c>
      <c r="G92" s="194" t="s">
        <v>225</v>
      </c>
      <c r="H92" s="195">
        <v>8</v>
      </c>
      <c r="I92" s="196"/>
      <c r="J92" s="197">
        <f>ROUND(I92*H92,2)</f>
        <v>0</v>
      </c>
      <c r="K92" s="193" t="s">
        <v>218</v>
      </c>
      <c r="L92" s="59"/>
      <c r="M92" s="198" t="s">
        <v>22</v>
      </c>
      <c r="N92" s="199" t="s">
        <v>44</v>
      </c>
      <c r="O92" s="40"/>
      <c r="P92" s="200">
        <f>O92*H92</f>
        <v>0</v>
      </c>
      <c r="Q92" s="200">
        <v>0</v>
      </c>
      <c r="R92" s="200">
        <f>Q92*H92</f>
        <v>0</v>
      </c>
      <c r="S92" s="200">
        <v>0.28999999999999998</v>
      </c>
      <c r="T92" s="201">
        <f>S92*H92</f>
        <v>2.3199999999999998</v>
      </c>
      <c r="AR92" s="22" t="s">
        <v>219</v>
      </c>
      <c r="AT92" s="22" t="s">
        <v>214</v>
      </c>
      <c r="AU92" s="22" t="s">
        <v>82</v>
      </c>
      <c r="AY92" s="22" t="s">
        <v>212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2" t="s">
        <v>24</v>
      </c>
      <c r="BK92" s="202">
        <f>ROUND(I92*H92,2)</f>
        <v>0</v>
      </c>
      <c r="BL92" s="22" t="s">
        <v>219</v>
      </c>
      <c r="BM92" s="22" t="s">
        <v>778</v>
      </c>
    </row>
    <row r="93" spans="2:65" s="1" customFormat="1" ht="27">
      <c r="B93" s="39"/>
      <c r="C93" s="61"/>
      <c r="D93" s="203" t="s">
        <v>221</v>
      </c>
      <c r="E93" s="61"/>
      <c r="F93" s="204" t="s">
        <v>228</v>
      </c>
      <c r="G93" s="61"/>
      <c r="H93" s="61"/>
      <c r="I93" s="161"/>
      <c r="J93" s="61"/>
      <c r="K93" s="61"/>
      <c r="L93" s="59"/>
      <c r="M93" s="205"/>
      <c r="N93" s="40"/>
      <c r="O93" s="40"/>
      <c r="P93" s="40"/>
      <c r="Q93" s="40"/>
      <c r="R93" s="40"/>
      <c r="S93" s="40"/>
      <c r="T93" s="76"/>
      <c r="AT93" s="22" t="s">
        <v>221</v>
      </c>
      <c r="AU93" s="22" t="s">
        <v>82</v>
      </c>
    </row>
    <row r="94" spans="2:65" s="1" customFormat="1" ht="22.5" customHeight="1">
      <c r="B94" s="39"/>
      <c r="C94" s="191" t="s">
        <v>229</v>
      </c>
      <c r="D94" s="191" t="s">
        <v>214</v>
      </c>
      <c r="E94" s="192" t="s">
        <v>230</v>
      </c>
      <c r="F94" s="193" t="s">
        <v>231</v>
      </c>
      <c r="G94" s="194" t="s">
        <v>232</v>
      </c>
      <c r="H94" s="195">
        <v>15.58</v>
      </c>
      <c r="I94" s="196"/>
      <c r="J94" s="197">
        <f>ROUND(I94*H94,2)</f>
        <v>0</v>
      </c>
      <c r="K94" s="193" t="s">
        <v>218</v>
      </c>
      <c r="L94" s="59"/>
      <c r="M94" s="198" t="s">
        <v>22</v>
      </c>
      <c r="N94" s="199" t="s">
        <v>44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219</v>
      </c>
      <c r="AT94" s="22" t="s">
        <v>214</v>
      </c>
      <c r="AU94" s="22" t="s">
        <v>82</v>
      </c>
      <c r="AY94" s="22" t="s">
        <v>212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219</v>
      </c>
      <c r="BM94" s="22" t="s">
        <v>779</v>
      </c>
    </row>
    <row r="95" spans="2:65" s="1" customFormat="1" ht="27">
      <c r="B95" s="39"/>
      <c r="C95" s="61"/>
      <c r="D95" s="206" t="s">
        <v>221</v>
      </c>
      <c r="E95" s="61"/>
      <c r="F95" s="207" t="s">
        <v>234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221</v>
      </c>
      <c r="AU95" s="22" t="s">
        <v>82</v>
      </c>
    </row>
    <row r="96" spans="2:65" s="11" customFormat="1" ht="13.5">
      <c r="B96" s="208"/>
      <c r="C96" s="209"/>
      <c r="D96" s="203" t="s">
        <v>235</v>
      </c>
      <c r="E96" s="210" t="s">
        <v>22</v>
      </c>
      <c r="F96" s="211" t="s">
        <v>780</v>
      </c>
      <c r="G96" s="209"/>
      <c r="H96" s="212">
        <v>15.58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235</v>
      </c>
      <c r="AU96" s="218" t="s">
        <v>82</v>
      </c>
      <c r="AV96" s="11" t="s">
        <v>82</v>
      </c>
      <c r="AW96" s="11" t="s">
        <v>37</v>
      </c>
      <c r="AX96" s="11" t="s">
        <v>24</v>
      </c>
      <c r="AY96" s="218" t="s">
        <v>212</v>
      </c>
    </row>
    <row r="97" spans="2:65" s="1" customFormat="1" ht="22.5" customHeight="1">
      <c r="B97" s="39"/>
      <c r="C97" s="191" t="s">
        <v>219</v>
      </c>
      <c r="D97" s="191" t="s">
        <v>214</v>
      </c>
      <c r="E97" s="192" t="s">
        <v>242</v>
      </c>
      <c r="F97" s="193" t="s">
        <v>243</v>
      </c>
      <c r="G97" s="194" t="s">
        <v>232</v>
      </c>
      <c r="H97" s="195">
        <v>15.58</v>
      </c>
      <c r="I97" s="196"/>
      <c r="J97" s="197">
        <f>ROUND(I97*H97,2)</f>
        <v>0</v>
      </c>
      <c r="K97" s="193" t="s">
        <v>218</v>
      </c>
      <c r="L97" s="59"/>
      <c r="M97" s="198" t="s">
        <v>22</v>
      </c>
      <c r="N97" s="199" t="s">
        <v>44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219</v>
      </c>
      <c r="AT97" s="22" t="s">
        <v>214</v>
      </c>
      <c r="AU97" s="22" t="s">
        <v>82</v>
      </c>
      <c r="AY97" s="22" t="s">
        <v>212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219</v>
      </c>
      <c r="BM97" s="22" t="s">
        <v>781</v>
      </c>
    </row>
    <row r="98" spans="2:65" s="1" customFormat="1" ht="40.5">
      <c r="B98" s="39"/>
      <c r="C98" s="61"/>
      <c r="D98" s="203" t="s">
        <v>221</v>
      </c>
      <c r="E98" s="61"/>
      <c r="F98" s="204" t="s">
        <v>245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221</v>
      </c>
      <c r="AU98" s="22" t="s">
        <v>82</v>
      </c>
    </row>
    <row r="99" spans="2:65" s="1" customFormat="1" ht="22.5" customHeight="1">
      <c r="B99" s="39"/>
      <c r="C99" s="191" t="s">
        <v>241</v>
      </c>
      <c r="D99" s="191" t="s">
        <v>214</v>
      </c>
      <c r="E99" s="192" t="s">
        <v>247</v>
      </c>
      <c r="F99" s="193" t="s">
        <v>248</v>
      </c>
      <c r="G99" s="194" t="s">
        <v>232</v>
      </c>
      <c r="H99" s="195">
        <v>15.58</v>
      </c>
      <c r="I99" s="196"/>
      <c r="J99" s="197">
        <f>ROUND(I99*H99,2)</f>
        <v>0</v>
      </c>
      <c r="K99" s="193" t="s">
        <v>218</v>
      </c>
      <c r="L99" s="59"/>
      <c r="M99" s="198" t="s">
        <v>22</v>
      </c>
      <c r="N99" s="199" t="s">
        <v>44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219</v>
      </c>
      <c r="AT99" s="22" t="s">
        <v>214</v>
      </c>
      <c r="AU99" s="22" t="s">
        <v>82</v>
      </c>
      <c r="AY99" s="22" t="s">
        <v>212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219</v>
      </c>
      <c r="BM99" s="22" t="s">
        <v>782</v>
      </c>
    </row>
    <row r="100" spans="2:65" s="1" customFormat="1" ht="13.5">
      <c r="B100" s="39"/>
      <c r="C100" s="61"/>
      <c r="D100" s="203" t="s">
        <v>221</v>
      </c>
      <c r="E100" s="61"/>
      <c r="F100" s="204" t="s">
        <v>248</v>
      </c>
      <c r="G100" s="61"/>
      <c r="H100" s="61"/>
      <c r="I100" s="161"/>
      <c r="J100" s="61"/>
      <c r="K100" s="61"/>
      <c r="L100" s="59"/>
      <c r="M100" s="205"/>
      <c r="N100" s="40"/>
      <c r="O100" s="40"/>
      <c r="P100" s="40"/>
      <c r="Q100" s="40"/>
      <c r="R100" s="40"/>
      <c r="S100" s="40"/>
      <c r="T100" s="76"/>
      <c r="AT100" s="22" t="s">
        <v>221</v>
      </c>
      <c r="AU100" s="22" t="s">
        <v>82</v>
      </c>
    </row>
    <row r="101" spans="2:65" s="1" customFormat="1" ht="22.5" customHeight="1">
      <c r="B101" s="39"/>
      <c r="C101" s="191" t="s">
        <v>246</v>
      </c>
      <c r="D101" s="191" t="s">
        <v>214</v>
      </c>
      <c r="E101" s="192" t="s">
        <v>251</v>
      </c>
      <c r="F101" s="193" t="s">
        <v>252</v>
      </c>
      <c r="G101" s="194" t="s">
        <v>253</v>
      </c>
      <c r="H101" s="195">
        <v>32.718000000000004</v>
      </c>
      <c r="I101" s="196"/>
      <c r="J101" s="197">
        <f>ROUND(I101*H101,2)</f>
        <v>0</v>
      </c>
      <c r="K101" s="193" t="s">
        <v>218</v>
      </c>
      <c r="L101" s="59"/>
      <c r="M101" s="198" t="s">
        <v>22</v>
      </c>
      <c r="N101" s="199" t="s">
        <v>44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219</v>
      </c>
      <c r="AT101" s="22" t="s">
        <v>214</v>
      </c>
      <c r="AU101" s="22" t="s">
        <v>82</v>
      </c>
      <c r="AY101" s="22" t="s">
        <v>212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219</v>
      </c>
      <c r="BM101" s="22" t="s">
        <v>783</v>
      </c>
    </row>
    <row r="102" spans="2:65" s="1" customFormat="1" ht="13.5">
      <c r="B102" s="39"/>
      <c r="C102" s="61"/>
      <c r="D102" s="206" t="s">
        <v>221</v>
      </c>
      <c r="E102" s="61"/>
      <c r="F102" s="207" t="s">
        <v>255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221</v>
      </c>
      <c r="AU102" s="22" t="s">
        <v>82</v>
      </c>
    </row>
    <row r="103" spans="2:65" s="11" customFormat="1" ht="13.5">
      <c r="B103" s="208"/>
      <c r="C103" s="209"/>
      <c r="D103" s="203" t="s">
        <v>235</v>
      </c>
      <c r="E103" s="210" t="s">
        <v>22</v>
      </c>
      <c r="F103" s="211" t="s">
        <v>784</v>
      </c>
      <c r="G103" s="209"/>
      <c r="H103" s="212">
        <v>32.718000000000004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235</v>
      </c>
      <c r="AU103" s="218" t="s">
        <v>82</v>
      </c>
      <c r="AV103" s="11" t="s">
        <v>82</v>
      </c>
      <c r="AW103" s="11" t="s">
        <v>37</v>
      </c>
      <c r="AX103" s="11" t="s">
        <v>24</v>
      </c>
      <c r="AY103" s="218" t="s">
        <v>212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645</v>
      </c>
      <c r="F104" s="193" t="s">
        <v>646</v>
      </c>
      <c r="G104" s="194" t="s">
        <v>217</v>
      </c>
      <c r="H104" s="195">
        <v>7.5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785</v>
      </c>
    </row>
    <row r="105" spans="2:65" s="1" customFormat="1" ht="27">
      <c r="B105" s="39"/>
      <c r="C105" s="61"/>
      <c r="D105" s="203" t="s">
        <v>221</v>
      </c>
      <c r="E105" s="61"/>
      <c r="F105" s="204" t="s">
        <v>648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" customFormat="1" ht="22.5" customHeight="1">
      <c r="B106" s="39"/>
      <c r="C106" s="222" t="s">
        <v>258</v>
      </c>
      <c r="D106" s="222" t="s">
        <v>274</v>
      </c>
      <c r="E106" s="223" t="s">
        <v>649</v>
      </c>
      <c r="F106" s="224" t="s">
        <v>650</v>
      </c>
      <c r="G106" s="225" t="s">
        <v>651</v>
      </c>
      <c r="H106" s="226">
        <v>0.189</v>
      </c>
      <c r="I106" s="227"/>
      <c r="J106" s="228">
        <f>ROUND(I106*H106,2)</f>
        <v>0</v>
      </c>
      <c r="K106" s="224" t="s">
        <v>218</v>
      </c>
      <c r="L106" s="229"/>
      <c r="M106" s="230" t="s">
        <v>22</v>
      </c>
      <c r="N106" s="231" t="s">
        <v>44</v>
      </c>
      <c r="O106" s="40"/>
      <c r="P106" s="200">
        <f>O106*H106</f>
        <v>0</v>
      </c>
      <c r="Q106" s="200">
        <v>1E-3</v>
      </c>
      <c r="R106" s="200">
        <f>Q106*H106</f>
        <v>1.8900000000000001E-4</v>
      </c>
      <c r="S106" s="200">
        <v>0</v>
      </c>
      <c r="T106" s="201">
        <f>S106*H106</f>
        <v>0</v>
      </c>
      <c r="AR106" s="22" t="s">
        <v>258</v>
      </c>
      <c r="AT106" s="22" t="s">
        <v>274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786</v>
      </c>
    </row>
    <row r="107" spans="2:65" s="1" customFormat="1" ht="13.5">
      <c r="B107" s="39"/>
      <c r="C107" s="61"/>
      <c r="D107" s="206" t="s">
        <v>221</v>
      </c>
      <c r="E107" s="61"/>
      <c r="F107" s="207" t="s">
        <v>653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1" customFormat="1" ht="13.5">
      <c r="B108" s="208"/>
      <c r="C108" s="209"/>
      <c r="D108" s="203" t="s">
        <v>235</v>
      </c>
      <c r="E108" s="209"/>
      <c r="F108" s="211" t="s">
        <v>787</v>
      </c>
      <c r="G108" s="209"/>
      <c r="H108" s="212">
        <v>0.189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235</v>
      </c>
      <c r="AU108" s="218" t="s">
        <v>82</v>
      </c>
      <c r="AV108" s="11" t="s">
        <v>82</v>
      </c>
      <c r="AW108" s="11" t="s">
        <v>6</v>
      </c>
      <c r="AX108" s="11" t="s">
        <v>24</v>
      </c>
      <c r="AY108" s="218" t="s">
        <v>212</v>
      </c>
    </row>
    <row r="109" spans="2:65" s="1" customFormat="1" ht="31.5" customHeight="1">
      <c r="B109" s="39"/>
      <c r="C109" s="191" t="s">
        <v>264</v>
      </c>
      <c r="D109" s="191" t="s">
        <v>214</v>
      </c>
      <c r="E109" s="192" t="s">
        <v>655</v>
      </c>
      <c r="F109" s="193" t="s">
        <v>656</v>
      </c>
      <c r="G109" s="194" t="s">
        <v>217</v>
      </c>
      <c r="H109" s="195">
        <v>7.5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788</v>
      </c>
    </row>
    <row r="110" spans="2:65" s="1" customFormat="1" ht="27">
      <c r="B110" s="39"/>
      <c r="C110" s="61"/>
      <c r="D110" s="203" t="s">
        <v>221</v>
      </c>
      <c r="E110" s="61"/>
      <c r="F110" s="204" t="s">
        <v>658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222" t="s">
        <v>29</v>
      </c>
      <c r="D111" s="222" t="s">
        <v>274</v>
      </c>
      <c r="E111" s="223" t="s">
        <v>659</v>
      </c>
      <c r="F111" s="224" t="s">
        <v>660</v>
      </c>
      <c r="G111" s="225" t="s">
        <v>232</v>
      </c>
      <c r="H111" s="226">
        <v>1.125</v>
      </c>
      <c r="I111" s="227"/>
      <c r="J111" s="228">
        <f>ROUND(I111*H111,2)</f>
        <v>0</v>
      </c>
      <c r="K111" s="224" t="s">
        <v>218</v>
      </c>
      <c r="L111" s="229"/>
      <c r="M111" s="230" t="s">
        <v>22</v>
      </c>
      <c r="N111" s="231" t="s">
        <v>44</v>
      </c>
      <c r="O111" s="40"/>
      <c r="P111" s="200">
        <f>O111*H111</f>
        <v>0</v>
      </c>
      <c r="Q111" s="200">
        <v>0.21</v>
      </c>
      <c r="R111" s="200">
        <f>Q111*H111</f>
        <v>0.23624999999999999</v>
      </c>
      <c r="S111" s="200">
        <v>0</v>
      </c>
      <c r="T111" s="201">
        <f>S111*H111</f>
        <v>0</v>
      </c>
      <c r="AR111" s="22" t="s">
        <v>258</v>
      </c>
      <c r="AT111" s="22" t="s">
        <v>274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789</v>
      </c>
    </row>
    <row r="112" spans="2:65" s="1" customFormat="1" ht="13.5">
      <c r="B112" s="39"/>
      <c r="C112" s="61"/>
      <c r="D112" s="206" t="s">
        <v>221</v>
      </c>
      <c r="E112" s="61"/>
      <c r="F112" s="207" t="s">
        <v>662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1" customFormat="1" ht="13.5">
      <c r="B113" s="208"/>
      <c r="C113" s="209"/>
      <c r="D113" s="206" t="s">
        <v>235</v>
      </c>
      <c r="E113" s="219" t="s">
        <v>22</v>
      </c>
      <c r="F113" s="220" t="s">
        <v>790</v>
      </c>
      <c r="G113" s="209"/>
      <c r="H113" s="221">
        <v>1.125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235</v>
      </c>
      <c r="AU113" s="218" t="s">
        <v>82</v>
      </c>
      <c r="AV113" s="11" t="s">
        <v>82</v>
      </c>
      <c r="AW113" s="11" t="s">
        <v>37</v>
      </c>
      <c r="AX113" s="11" t="s">
        <v>73</v>
      </c>
      <c r="AY113" s="218" t="s">
        <v>212</v>
      </c>
    </row>
    <row r="114" spans="2:65" s="12" customFormat="1" ht="13.5">
      <c r="B114" s="235"/>
      <c r="C114" s="236"/>
      <c r="D114" s="206" t="s">
        <v>235</v>
      </c>
      <c r="E114" s="237" t="s">
        <v>22</v>
      </c>
      <c r="F114" s="238" t="s">
        <v>791</v>
      </c>
      <c r="G114" s="236"/>
      <c r="H114" s="239">
        <v>1.125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235</v>
      </c>
      <c r="AU114" s="245" t="s">
        <v>82</v>
      </c>
      <c r="AV114" s="12" t="s">
        <v>219</v>
      </c>
      <c r="AW114" s="12" t="s">
        <v>37</v>
      </c>
      <c r="AX114" s="12" t="s">
        <v>24</v>
      </c>
      <c r="AY114" s="245" t="s">
        <v>212</v>
      </c>
    </row>
    <row r="115" spans="2:65" s="10" customFormat="1" ht="29.85" customHeight="1">
      <c r="B115" s="174"/>
      <c r="C115" s="175"/>
      <c r="D115" s="188" t="s">
        <v>72</v>
      </c>
      <c r="E115" s="189" t="s">
        <v>82</v>
      </c>
      <c r="F115" s="189" t="s">
        <v>257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SUM(P116:P117)</f>
        <v>0</v>
      </c>
      <c r="Q115" s="182"/>
      <c r="R115" s="183">
        <f>SUM(R116:R117)</f>
        <v>0</v>
      </c>
      <c r="S115" s="182"/>
      <c r="T115" s="184">
        <f>SUM(T116:T117)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SUM(BK116:BK117)</f>
        <v>0</v>
      </c>
    </row>
    <row r="116" spans="2:65" s="1" customFormat="1" ht="22.5" customHeight="1">
      <c r="B116" s="39"/>
      <c r="C116" s="191" t="s">
        <v>273</v>
      </c>
      <c r="D116" s="191" t="s">
        <v>214</v>
      </c>
      <c r="E116" s="192" t="s">
        <v>259</v>
      </c>
      <c r="F116" s="193" t="s">
        <v>260</v>
      </c>
      <c r="G116" s="194" t="s">
        <v>217</v>
      </c>
      <c r="H116" s="195">
        <v>38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792</v>
      </c>
    </row>
    <row r="117" spans="2:65" s="1" customFormat="1" ht="27">
      <c r="B117" s="39"/>
      <c r="C117" s="61"/>
      <c r="D117" s="206" t="s">
        <v>221</v>
      </c>
      <c r="E117" s="61"/>
      <c r="F117" s="207" t="s">
        <v>262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0" customFormat="1" ht="29.85" customHeight="1">
      <c r="B118" s="174"/>
      <c r="C118" s="175"/>
      <c r="D118" s="188" t="s">
        <v>72</v>
      </c>
      <c r="E118" s="189" t="s">
        <v>229</v>
      </c>
      <c r="F118" s="189" t="s">
        <v>793</v>
      </c>
      <c r="G118" s="175"/>
      <c r="H118" s="175"/>
      <c r="I118" s="178"/>
      <c r="J118" s="190">
        <f>BK118</f>
        <v>0</v>
      </c>
      <c r="K118" s="175"/>
      <c r="L118" s="180"/>
      <c r="M118" s="181"/>
      <c r="N118" s="182"/>
      <c r="O118" s="182"/>
      <c r="P118" s="183">
        <f>SUM(P119:P122)</f>
        <v>0</v>
      </c>
      <c r="Q118" s="182"/>
      <c r="R118" s="183">
        <f>SUM(R119:R122)</f>
        <v>8.0001610000000003</v>
      </c>
      <c r="S118" s="182"/>
      <c r="T118" s="184">
        <f>SUM(T119:T122)</f>
        <v>0</v>
      </c>
      <c r="AR118" s="185" t="s">
        <v>24</v>
      </c>
      <c r="AT118" s="186" t="s">
        <v>72</v>
      </c>
      <c r="AU118" s="186" t="s">
        <v>24</v>
      </c>
      <c r="AY118" s="185" t="s">
        <v>212</v>
      </c>
      <c r="BK118" s="187">
        <f>SUM(BK119:BK122)</f>
        <v>0</v>
      </c>
    </row>
    <row r="119" spans="2:65" s="1" customFormat="1" ht="31.5" customHeight="1">
      <c r="B119" s="39"/>
      <c r="C119" s="191" t="s">
        <v>280</v>
      </c>
      <c r="D119" s="191" t="s">
        <v>214</v>
      </c>
      <c r="E119" s="192" t="s">
        <v>794</v>
      </c>
      <c r="F119" s="193" t="s">
        <v>795</v>
      </c>
      <c r="G119" s="194" t="s">
        <v>225</v>
      </c>
      <c r="H119" s="195">
        <v>14.3</v>
      </c>
      <c r="I119" s="196"/>
      <c r="J119" s="197">
        <f>ROUND(I119*H119,2)</f>
        <v>0</v>
      </c>
      <c r="K119" s="193" t="s">
        <v>218</v>
      </c>
      <c r="L119" s="59"/>
      <c r="M119" s="198" t="s">
        <v>22</v>
      </c>
      <c r="N119" s="199" t="s">
        <v>44</v>
      </c>
      <c r="O119" s="40"/>
      <c r="P119" s="200">
        <f>O119*H119</f>
        <v>0</v>
      </c>
      <c r="Q119" s="200">
        <v>0.24127000000000001</v>
      </c>
      <c r="R119" s="200">
        <f>Q119*H119</f>
        <v>3.4501610000000005</v>
      </c>
      <c r="S119" s="200">
        <v>0</v>
      </c>
      <c r="T119" s="201">
        <f>S119*H119</f>
        <v>0</v>
      </c>
      <c r="AR119" s="22" t="s">
        <v>219</v>
      </c>
      <c r="AT119" s="22" t="s">
        <v>214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796</v>
      </c>
    </row>
    <row r="120" spans="2:65" s="1" customFormat="1" ht="13.5">
      <c r="B120" s="39"/>
      <c r="C120" s="61"/>
      <c r="D120" s="203" t="s">
        <v>221</v>
      </c>
      <c r="E120" s="61"/>
      <c r="F120" s="204" t="s">
        <v>797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" customFormat="1" ht="22.5" customHeight="1">
      <c r="B121" s="39"/>
      <c r="C121" s="222" t="s">
        <v>286</v>
      </c>
      <c r="D121" s="222" t="s">
        <v>274</v>
      </c>
      <c r="E121" s="223" t="s">
        <v>798</v>
      </c>
      <c r="F121" s="224" t="s">
        <v>799</v>
      </c>
      <c r="G121" s="225" t="s">
        <v>283</v>
      </c>
      <c r="H121" s="226">
        <v>91</v>
      </c>
      <c r="I121" s="227"/>
      <c r="J121" s="228">
        <f>ROUND(I121*H121,2)</f>
        <v>0</v>
      </c>
      <c r="K121" s="224" t="s">
        <v>218</v>
      </c>
      <c r="L121" s="229"/>
      <c r="M121" s="230" t="s">
        <v>22</v>
      </c>
      <c r="N121" s="231" t="s">
        <v>44</v>
      </c>
      <c r="O121" s="40"/>
      <c r="P121" s="200">
        <f>O121*H121</f>
        <v>0</v>
      </c>
      <c r="Q121" s="200">
        <v>0.05</v>
      </c>
      <c r="R121" s="200">
        <f>Q121*H121</f>
        <v>4.55</v>
      </c>
      <c r="S121" s="200">
        <v>0</v>
      </c>
      <c r="T121" s="201">
        <f>S121*H121</f>
        <v>0</v>
      </c>
      <c r="AR121" s="22" t="s">
        <v>258</v>
      </c>
      <c r="AT121" s="22" t="s">
        <v>274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800</v>
      </c>
    </row>
    <row r="122" spans="2:65" s="1" customFormat="1" ht="27">
      <c r="B122" s="39"/>
      <c r="C122" s="61"/>
      <c r="D122" s="206" t="s">
        <v>221</v>
      </c>
      <c r="E122" s="61"/>
      <c r="F122" s="207" t="s">
        <v>801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0" customFormat="1" ht="29.85" customHeight="1">
      <c r="B123" s="174"/>
      <c r="C123" s="175"/>
      <c r="D123" s="188" t="s">
        <v>72</v>
      </c>
      <c r="E123" s="189" t="s">
        <v>241</v>
      </c>
      <c r="F123" s="189" t="s">
        <v>263</v>
      </c>
      <c r="G123" s="175"/>
      <c r="H123" s="175"/>
      <c r="I123" s="178"/>
      <c r="J123" s="190">
        <f>BK123</f>
        <v>0</v>
      </c>
      <c r="K123" s="175"/>
      <c r="L123" s="180"/>
      <c r="M123" s="181"/>
      <c r="N123" s="182"/>
      <c r="O123" s="182"/>
      <c r="P123" s="183">
        <f>SUM(P124:P143)</f>
        <v>0</v>
      </c>
      <c r="Q123" s="182"/>
      <c r="R123" s="183">
        <f>SUM(R124:R143)</f>
        <v>28.886019999999998</v>
      </c>
      <c r="S123" s="182"/>
      <c r="T123" s="184">
        <f>SUM(T124:T143)</f>
        <v>0</v>
      </c>
      <c r="AR123" s="185" t="s">
        <v>24</v>
      </c>
      <c r="AT123" s="186" t="s">
        <v>72</v>
      </c>
      <c r="AU123" s="186" t="s">
        <v>24</v>
      </c>
      <c r="AY123" s="185" t="s">
        <v>212</v>
      </c>
      <c r="BK123" s="187">
        <f>SUM(BK124:BK143)</f>
        <v>0</v>
      </c>
    </row>
    <row r="124" spans="2:65" s="1" customFormat="1" ht="22.5" customHeight="1">
      <c r="B124" s="39"/>
      <c r="C124" s="191" t="s">
        <v>291</v>
      </c>
      <c r="D124" s="191" t="s">
        <v>214</v>
      </c>
      <c r="E124" s="192" t="s">
        <v>664</v>
      </c>
      <c r="F124" s="193" t="s">
        <v>665</v>
      </c>
      <c r="G124" s="194" t="s">
        <v>217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0.27994000000000002</v>
      </c>
      <c r="R124" s="200">
        <f>Q124*H124</f>
        <v>8.398200000000001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802</v>
      </c>
    </row>
    <row r="125" spans="2:65" s="1" customFormat="1" ht="13.5">
      <c r="B125" s="39"/>
      <c r="C125" s="61"/>
      <c r="D125" s="206" t="s">
        <v>221</v>
      </c>
      <c r="E125" s="61"/>
      <c r="F125" s="207" t="s">
        <v>667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1" customFormat="1" ht="13.5">
      <c r="B126" s="208"/>
      <c r="C126" s="209"/>
      <c r="D126" s="203" t="s">
        <v>235</v>
      </c>
      <c r="E126" s="210" t="s">
        <v>22</v>
      </c>
      <c r="F126" s="211" t="s">
        <v>803</v>
      </c>
      <c r="G126" s="209"/>
      <c r="H126" s="212">
        <v>30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235</v>
      </c>
      <c r="AU126" s="218" t="s">
        <v>82</v>
      </c>
      <c r="AV126" s="11" t="s">
        <v>82</v>
      </c>
      <c r="AW126" s="11" t="s">
        <v>37</v>
      </c>
      <c r="AX126" s="11" t="s">
        <v>24</v>
      </c>
      <c r="AY126" s="218" t="s">
        <v>212</v>
      </c>
    </row>
    <row r="127" spans="2:65" s="1" customFormat="1" ht="22.5" customHeight="1">
      <c r="B127" s="39"/>
      <c r="C127" s="191" t="s">
        <v>10</v>
      </c>
      <c r="D127" s="191" t="s">
        <v>214</v>
      </c>
      <c r="E127" s="192" t="s">
        <v>265</v>
      </c>
      <c r="F127" s="193" t="s">
        <v>266</v>
      </c>
      <c r="G127" s="194" t="s">
        <v>217</v>
      </c>
      <c r="H127" s="195">
        <v>23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0.47260000000000002</v>
      </c>
      <c r="R127" s="200">
        <f>Q127*H127</f>
        <v>10.8698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804</v>
      </c>
    </row>
    <row r="128" spans="2:65" s="1" customFormat="1" ht="13.5">
      <c r="B128" s="39"/>
      <c r="C128" s="61"/>
      <c r="D128" s="203" t="s">
        <v>221</v>
      </c>
      <c r="E128" s="61"/>
      <c r="F128" s="204" t="s">
        <v>268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300</v>
      </c>
      <c r="D129" s="191" t="s">
        <v>214</v>
      </c>
      <c r="E129" s="192" t="s">
        <v>671</v>
      </c>
      <c r="F129" s="193" t="s">
        <v>672</v>
      </c>
      <c r="G129" s="194" t="s">
        <v>217</v>
      </c>
      <c r="H129" s="195">
        <v>12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0.18462999999999999</v>
      </c>
      <c r="R129" s="200">
        <f>Q129*H129</f>
        <v>2.21556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805</v>
      </c>
    </row>
    <row r="130" spans="2:65" s="1" customFormat="1" ht="27">
      <c r="B130" s="39"/>
      <c r="C130" s="61"/>
      <c r="D130" s="203" t="s">
        <v>221</v>
      </c>
      <c r="E130" s="61"/>
      <c r="F130" s="204" t="s">
        <v>674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31.5" customHeight="1">
      <c r="B131" s="39"/>
      <c r="C131" s="191" t="s">
        <v>305</v>
      </c>
      <c r="D131" s="191" t="s">
        <v>214</v>
      </c>
      <c r="E131" s="192" t="s">
        <v>675</v>
      </c>
      <c r="F131" s="193" t="s">
        <v>676</v>
      </c>
      <c r="G131" s="194" t="s">
        <v>217</v>
      </c>
      <c r="H131" s="195">
        <v>12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0.10373</v>
      </c>
      <c r="R131" s="200">
        <f>Q131*H131</f>
        <v>1.2447600000000001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806</v>
      </c>
    </row>
    <row r="132" spans="2:65" s="1" customFormat="1" ht="27">
      <c r="B132" s="39"/>
      <c r="C132" s="61"/>
      <c r="D132" s="203" t="s">
        <v>221</v>
      </c>
      <c r="E132" s="61"/>
      <c r="F132" s="204" t="s">
        <v>678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310</v>
      </c>
      <c r="D133" s="191" t="s">
        <v>214</v>
      </c>
      <c r="E133" s="192" t="s">
        <v>476</v>
      </c>
      <c r="F133" s="193" t="s">
        <v>477</v>
      </c>
      <c r="G133" s="194" t="s">
        <v>217</v>
      </c>
      <c r="H133" s="195">
        <v>3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8.4250000000000005E-2</v>
      </c>
      <c r="R133" s="200">
        <f>Q133*H133</f>
        <v>0.25275000000000003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807</v>
      </c>
    </row>
    <row r="134" spans="2:65" s="1" customFormat="1" ht="40.5">
      <c r="B134" s="39"/>
      <c r="C134" s="61"/>
      <c r="D134" s="203" t="s">
        <v>221</v>
      </c>
      <c r="E134" s="61"/>
      <c r="F134" s="204" t="s">
        <v>479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222" t="s">
        <v>315</v>
      </c>
      <c r="D135" s="222" t="s">
        <v>274</v>
      </c>
      <c r="E135" s="223" t="s">
        <v>480</v>
      </c>
      <c r="F135" s="224" t="s">
        <v>481</v>
      </c>
      <c r="G135" s="225" t="s">
        <v>217</v>
      </c>
      <c r="H135" s="226">
        <v>3.2</v>
      </c>
      <c r="I135" s="227"/>
      <c r="J135" s="228">
        <f>ROUND(I135*H135,2)</f>
        <v>0</v>
      </c>
      <c r="K135" s="224" t="s">
        <v>218</v>
      </c>
      <c r="L135" s="229"/>
      <c r="M135" s="230" t="s">
        <v>22</v>
      </c>
      <c r="N135" s="231" t="s">
        <v>44</v>
      </c>
      <c r="O135" s="40"/>
      <c r="P135" s="200">
        <f>O135*H135</f>
        <v>0</v>
      </c>
      <c r="Q135" s="200">
        <v>0.14599999999999999</v>
      </c>
      <c r="R135" s="200">
        <f>Q135*H135</f>
        <v>0.4672</v>
      </c>
      <c r="S135" s="200">
        <v>0</v>
      </c>
      <c r="T135" s="201">
        <f>S135*H135</f>
        <v>0</v>
      </c>
      <c r="AR135" s="22" t="s">
        <v>258</v>
      </c>
      <c r="AT135" s="22" t="s">
        <v>274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808</v>
      </c>
    </row>
    <row r="136" spans="2:65" s="1" customFormat="1" ht="27">
      <c r="B136" s="39"/>
      <c r="C136" s="61"/>
      <c r="D136" s="203" t="s">
        <v>221</v>
      </c>
      <c r="E136" s="61"/>
      <c r="F136" s="204" t="s">
        <v>483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320</v>
      </c>
      <c r="D137" s="191" t="s">
        <v>214</v>
      </c>
      <c r="E137" s="192" t="s">
        <v>476</v>
      </c>
      <c r="F137" s="193" t="s">
        <v>477</v>
      </c>
      <c r="G137" s="194" t="s">
        <v>217</v>
      </c>
      <c r="H137" s="195">
        <v>23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8.4250000000000005E-2</v>
      </c>
      <c r="R137" s="200">
        <f>Q137*H137</f>
        <v>1.9377500000000001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809</v>
      </c>
    </row>
    <row r="138" spans="2:65" s="1" customFormat="1" ht="40.5">
      <c r="B138" s="39"/>
      <c r="C138" s="61"/>
      <c r="D138" s="203" t="s">
        <v>221</v>
      </c>
      <c r="E138" s="61"/>
      <c r="F138" s="204" t="s">
        <v>479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222" t="s">
        <v>9</v>
      </c>
      <c r="D139" s="222" t="s">
        <v>274</v>
      </c>
      <c r="E139" s="223" t="s">
        <v>810</v>
      </c>
      <c r="F139" s="224" t="s">
        <v>811</v>
      </c>
      <c r="G139" s="225" t="s">
        <v>217</v>
      </c>
      <c r="H139" s="226">
        <v>25</v>
      </c>
      <c r="I139" s="227"/>
      <c r="J139" s="228">
        <f>ROUND(I139*H139,2)</f>
        <v>0</v>
      </c>
      <c r="K139" s="224" t="s">
        <v>218</v>
      </c>
      <c r="L139" s="229"/>
      <c r="M139" s="230" t="s">
        <v>22</v>
      </c>
      <c r="N139" s="231" t="s">
        <v>44</v>
      </c>
      <c r="O139" s="40"/>
      <c r="P139" s="200">
        <f>O139*H139</f>
        <v>0</v>
      </c>
      <c r="Q139" s="200">
        <v>0.14000000000000001</v>
      </c>
      <c r="R139" s="200">
        <f>Q139*H139</f>
        <v>3.5000000000000004</v>
      </c>
      <c r="S139" s="200">
        <v>0</v>
      </c>
      <c r="T139" s="201">
        <f>S139*H139</f>
        <v>0</v>
      </c>
      <c r="AR139" s="22" t="s">
        <v>258</v>
      </c>
      <c r="AT139" s="22" t="s">
        <v>274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812</v>
      </c>
    </row>
    <row r="140" spans="2:65" s="1" customFormat="1" ht="27">
      <c r="B140" s="39"/>
      <c r="C140" s="61"/>
      <c r="D140" s="206" t="s">
        <v>221</v>
      </c>
      <c r="E140" s="61"/>
      <c r="F140" s="207" t="s">
        <v>813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1" customFormat="1" ht="13.5">
      <c r="B141" s="208"/>
      <c r="C141" s="209"/>
      <c r="D141" s="203" t="s">
        <v>235</v>
      </c>
      <c r="E141" s="209"/>
      <c r="F141" s="211" t="s">
        <v>814</v>
      </c>
      <c r="G141" s="209"/>
      <c r="H141" s="212">
        <v>25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235</v>
      </c>
      <c r="AU141" s="218" t="s">
        <v>82</v>
      </c>
      <c r="AV141" s="11" t="s">
        <v>82</v>
      </c>
      <c r="AW141" s="11" t="s">
        <v>6</v>
      </c>
      <c r="AX141" s="11" t="s">
        <v>24</v>
      </c>
      <c r="AY141" s="218" t="s">
        <v>212</v>
      </c>
    </row>
    <row r="142" spans="2:65" s="1" customFormat="1" ht="22.5" customHeight="1">
      <c r="B142" s="39"/>
      <c r="C142" s="191" t="s">
        <v>329</v>
      </c>
      <c r="D142" s="191" t="s">
        <v>214</v>
      </c>
      <c r="E142" s="192" t="s">
        <v>484</v>
      </c>
      <c r="F142" s="193" t="s">
        <v>485</v>
      </c>
      <c r="G142" s="194" t="s">
        <v>225</v>
      </c>
      <c r="H142" s="195">
        <v>27.3</v>
      </c>
      <c r="I142" s="196"/>
      <c r="J142" s="197">
        <f>ROUND(I142*H142,2)</f>
        <v>0</v>
      </c>
      <c r="K142" s="193" t="s">
        <v>22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815</v>
      </c>
    </row>
    <row r="143" spans="2:65" s="1" customFormat="1" ht="13.5">
      <c r="B143" s="39"/>
      <c r="C143" s="61"/>
      <c r="D143" s="206" t="s">
        <v>221</v>
      </c>
      <c r="E143" s="61"/>
      <c r="F143" s="207" t="s">
        <v>485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0" customFormat="1" ht="29.85" customHeight="1">
      <c r="B144" s="174"/>
      <c r="C144" s="175"/>
      <c r="D144" s="188" t="s">
        <v>72</v>
      </c>
      <c r="E144" s="189" t="s">
        <v>264</v>
      </c>
      <c r="F144" s="189" t="s">
        <v>279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SUM(P145:P168)</f>
        <v>0</v>
      </c>
      <c r="Q144" s="182"/>
      <c r="R144" s="183">
        <f>SUM(R145:R168)</f>
        <v>2.8096299999999998</v>
      </c>
      <c r="S144" s="182"/>
      <c r="T144" s="184">
        <f>SUM(T145:T168)</f>
        <v>8.2000000000000003E-2</v>
      </c>
      <c r="AR144" s="185" t="s">
        <v>24</v>
      </c>
      <c r="AT144" s="186" t="s">
        <v>72</v>
      </c>
      <c r="AU144" s="186" t="s">
        <v>24</v>
      </c>
      <c r="AY144" s="185" t="s">
        <v>212</v>
      </c>
      <c r="BK144" s="187">
        <f>SUM(BK145:BK168)</f>
        <v>0</v>
      </c>
    </row>
    <row r="145" spans="2:65" s="1" customFormat="1" ht="22.5" customHeight="1">
      <c r="B145" s="39"/>
      <c r="C145" s="191" t="s">
        <v>333</v>
      </c>
      <c r="D145" s="191" t="s">
        <v>214</v>
      </c>
      <c r="E145" s="192" t="s">
        <v>281</v>
      </c>
      <c r="F145" s="193" t="s">
        <v>282</v>
      </c>
      <c r="G145" s="194" t="s">
        <v>283</v>
      </c>
      <c r="H145" s="195">
        <v>1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816</v>
      </c>
    </row>
    <row r="146" spans="2:65" s="1" customFormat="1" ht="27">
      <c r="B146" s="39"/>
      <c r="C146" s="61"/>
      <c r="D146" s="203" t="s">
        <v>221</v>
      </c>
      <c r="E146" s="61"/>
      <c r="F146" s="204" t="s">
        <v>285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" customFormat="1" ht="22.5" customHeight="1">
      <c r="B147" s="39"/>
      <c r="C147" s="191" t="s">
        <v>338</v>
      </c>
      <c r="D147" s="191" t="s">
        <v>214</v>
      </c>
      <c r="E147" s="192" t="s">
        <v>287</v>
      </c>
      <c r="F147" s="193" t="s">
        <v>288</v>
      </c>
      <c r="G147" s="194" t="s">
        <v>283</v>
      </c>
      <c r="H147" s="195">
        <v>30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219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219</v>
      </c>
      <c r="BM147" s="22" t="s">
        <v>817</v>
      </c>
    </row>
    <row r="148" spans="2:65" s="1" customFormat="1" ht="27">
      <c r="B148" s="39"/>
      <c r="C148" s="61"/>
      <c r="D148" s="203" t="s">
        <v>221</v>
      </c>
      <c r="E148" s="61"/>
      <c r="F148" s="204" t="s">
        <v>290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221</v>
      </c>
      <c r="AU148" s="22" t="s">
        <v>82</v>
      </c>
    </row>
    <row r="149" spans="2:65" s="1" customFormat="1" ht="22.5" customHeight="1">
      <c r="B149" s="39"/>
      <c r="C149" s="191" t="s">
        <v>345</v>
      </c>
      <c r="D149" s="191" t="s">
        <v>214</v>
      </c>
      <c r="E149" s="192" t="s">
        <v>292</v>
      </c>
      <c r="F149" s="193" t="s">
        <v>293</v>
      </c>
      <c r="G149" s="194" t="s">
        <v>283</v>
      </c>
      <c r="H149" s="195">
        <v>2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818</v>
      </c>
    </row>
    <row r="150" spans="2:65" s="1" customFormat="1" ht="13.5">
      <c r="B150" s="39"/>
      <c r="C150" s="61"/>
      <c r="D150" s="203" t="s">
        <v>221</v>
      </c>
      <c r="E150" s="61"/>
      <c r="F150" s="204" t="s">
        <v>295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" customFormat="1" ht="22.5" customHeight="1">
      <c r="B151" s="39"/>
      <c r="C151" s="191" t="s">
        <v>350</v>
      </c>
      <c r="D151" s="191" t="s">
        <v>214</v>
      </c>
      <c r="E151" s="192" t="s">
        <v>296</v>
      </c>
      <c r="F151" s="193" t="s">
        <v>297</v>
      </c>
      <c r="G151" s="194" t="s">
        <v>283</v>
      </c>
      <c r="H151" s="195">
        <v>30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219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219</v>
      </c>
      <c r="BM151" s="22" t="s">
        <v>819</v>
      </c>
    </row>
    <row r="152" spans="2:65" s="1" customFormat="1" ht="27">
      <c r="B152" s="39"/>
      <c r="C152" s="61"/>
      <c r="D152" s="203" t="s">
        <v>221</v>
      </c>
      <c r="E152" s="61"/>
      <c r="F152" s="204" t="s">
        <v>299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221</v>
      </c>
      <c r="AU152" s="22" t="s">
        <v>82</v>
      </c>
    </row>
    <row r="153" spans="2:65" s="1" customFormat="1" ht="22.5" customHeight="1">
      <c r="B153" s="39"/>
      <c r="C153" s="191" t="s">
        <v>355</v>
      </c>
      <c r="D153" s="191" t="s">
        <v>214</v>
      </c>
      <c r="E153" s="192" t="s">
        <v>301</v>
      </c>
      <c r="F153" s="193" t="s">
        <v>302</v>
      </c>
      <c r="G153" s="194" t="s">
        <v>283</v>
      </c>
      <c r="H153" s="195">
        <v>10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219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219</v>
      </c>
      <c r="BM153" s="22" t="s">
        <v>820</v>
      </c>
    </row>
    <row r="154" spans="2:65" s="1" customFormat="1" ht="13.5">
      <c r="B154" s="39"/>
      <c r="C154" s="61"/>
      <c r="D154" s="203" t="s">
        <v>221</v>
      </c>
      <c r="E154" s="61"/>
      <c r="F154" s="204" t="s">
        <v>304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" customFormat="1" ht="22.5" customHeight="1">
      <c r="B155" s="39"/>
      <c r="C155" s="191" t="s">
        <v>362</v>
      </c>
      <c r="D155" s="191" t="s">
        <v>214</v>
      </c>
      <c r="E155" s="192" t="s">
        <v>306</v>
      </c>
      <c r="F155" s="193" t="s">
        <v>307</v>
      </c>
      <c r="G155" s="194" t="s">
        <v>283</v>
      </c>
      <c r="H155" s="195">
        <v>30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219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219</v>
      </c>
      <c r="BM155" s="22" t="s">
        <v>821</v>
      </c>
    </row>
    <row r="156" spans="2:65" s="1" customFormat="1" ht="27">
      <c r="B156" s="39"/>
      <c r="C156" s="61"/>
      <c r="D156" s="203" t="s">
        <v>221</v>
      </c>
      <c r="E156" s="61"/>
      <c r="F156" s="204" t="s">
        <v>309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221</v>
      </c>
      <c r="AU156" s="22" t="s">
        <v>82</v>
      </c>
    </row>
    <row r="157" spans="2:65" s="1" customFormat="1" ht="22.5" customHeight="1">
      <c r="B157" s="39"/>
      <c r="C157" s="191" t="s">
        <v>371</v>
      </c>
      <c r="D157" s="191" t="s">
        <v>214</v>
      </c>
      <c r="E157" s="192" t="s">
        <v>311</v>
      </c>
      <c r="F157" s="193" t="s">
        <v>312</v>
      </c>
      <c r="G157" s="194" t="s">
        <v>283</v>
      </c>
      <c r="H157" s="195">
        <v>1</v>
      </c>
      <c r="I157" s="196"/>
      <c r="J157" s="197">
        <f>ROUND(I157*H157,2)</f>
        <v>0</v>
      </c>
      <c r="K157" s="193" t="s">
        <v>218</v>
      </c>
      <c r="L157" s="59"/>
      <c r="M157" s="198" t="s">
        <v>22</v>
      </c>
      <c r="N157" s="199" t="s">
        <v>44</v>
      </c>
      <c r="O157" s="40"/>
      <c r="P157" s="200">
        <f>O157*H157</f>
        <v>0</v>
      </c>
      <c r="Q157" s="200">
        <v>6.9999999999999999E-4</v>
      </c>
      <c r="R157" s="200">
        <f>Q157*H157</f>
        <v>6.9999999999999999E-4</v>
      </c>
      <c r="S157" s="200">
        <v>0</v>
      </c>
      <c r="T157" s="201">
        <f>S157*H157</f>
        <v>0</v>
      </c>
      <c r="AR157" s="22" t="s">
        <v>219</v>
      </c>
      <c r="AT157" s="22" t="s">
        <v>214</v>
      </c>
      <c r="AU157" s="22" t="s">
        <v>82</v>
      </c>
      <c r="AY157" s="22" t="s">
        <v>212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219</v>
      </c>
      <c r="BM157" s="22" t="s">
        <v>822</v>
      </c>
    </row>
    <row r="158" spans="2:65" s="1" customFormat="1" ht="13.5">
      <c r="B158" s="39"/>
      <c r="C158" s="61"/>
      <c r="D158" s="203" t="s">
        <v>221</v>
      </c>
      <c r="E158" s="61"/>
      <c r="F158" s="204" t="s">
        <v>314</v>
      </c>
      <c r="G158" s="61"/>
      <c r="H158" s="61"/>
      <c r="I158" s="161"/>
      <c r="J158" s="61"/>
      <c r="K158" s="61"/>
      <c r="L158" s="59"/>
      <c r="M158" s="205"/>
      <c r="N158" s="40"/>
      <c r="O158" s="40"/>
      <c r="P158" s="40"/>
      <c r="Q158" s="40"/>
      <c r="R158" s="40"/>
      <c r="S158" s="40"/>
      <c r="T158" s="76"/>
      <c r="AT158" s="22" t="s">
        <v>221</v>
      </c>
      <c r="AU158" s="22" t="s">
        <v>82</v>
      </c>
    </row>
    <row r="159" spans="2:65" s="1" customFormat="1" ht="22.5" customHeight="1">
      <c r="B159" s="39"/>
      <c r="C159" s="191" t="s">
        <v>379</v>
      </c>
      <c r="D159" s="191" t="s">
        <v>214</v>
      </c>
      <c r="E159" s="192" t="s">
        <v>316</v>
      </c>
      <c r="F159" s="193" t="s">
        <v>317</v>
      </c>
      <c r="G159" s="194" t="s">
        <v>283</v>
      </c>
      <c r="H159" s="195">
        <v>1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0.10940999999999999</v>
      </c>
      <c r="R159" s="200">
        <f>Q159*H159</f>
        <v>0.10940999999999999</v>
      </c>
      <c r="S159" s="200">
        <v>0</v>
      </c>
      <c r="T159" s="201">
        <f>S159*H159</f>
        <v>0</v>
      </c>
      <c r="AR159" s="22" t="s">
        <v>219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219</v>
      </c>
      <c r="BM159" s="22" t="s">
        <v>823</v>
      </c>
    </row>
    <row r="160" spans="2:65" s="1" customFormat="1" ht="13.5">
      <c r="B160" s="39"/>
      <c r="C160" s="61"/>
      <c r="D160" s="203" t="s">
        <v>221</v>
      </c>
      <c r="E160" s="61"/>
      <c r="F160" s="204" t="s">
        <v>319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221</v>
      </c>
      <c r="AU160" s="22" t="s">
        <v>82</v>
      </c>
    </row>
    <row r="161" spans="2:65" s="1" customFormat="1" ht="22.5" customHeight="1">
      <c r="B161" s="39"/>
      <c r="C161" s="191" t="s">
        <v>568</v>
      </c>
      <c r="D161" s="191" t="s">
        <v>214</v>
      </c>
      <c r="E161" s="192" t="s">
        <v>321</v>
      </c>
      <c r="F161" s="193" t="s">
        <v>322</v>
      </c>
      <c r="G161" s="194" t="s">
        <v>225</v>
      </c>
      <c r="H161" s="195">
        <v>8</v>
      </c>
      <c r="I161" s="196"/>
      <c r="J161" s="197">
        <f>ROUND(I161*H161,2)</f>
        <v>0</v>
      </c>
      <c r="K161" s="193" t="s">
        <v>218</v>
      </c>
      <c r="L161" s="59"/>
      <c r="M161" s="198" t="s">
        <v>22</v>
      </c>
      <c r="N161" s="199" t="s">
        <v>44</v>
      </c>
      <c r="O161" s="40"/>
      <c r="P161" s="200">
        <f>O161*H161</f>
        <v>0</v>
      </c>
      <c r="Q161" s="200">
        <v>2.0000000000000001E-4</v>
      </c>
      <c r="R161" s="200">
        <f>Q161*H161</f>
        <v>1.6000000000000001E-3</v>
      </c>
      <c r="S161" s="200">
        <v>0</v>
      </c>
      <c r="T161" s="201">
        <f>S161*H161</f>
        <v>0</v>
      </c>
      <c r="AR161" s="22" t="s">
        <v>219</v>
      </c>
      <c r="AT161" s="22" t="s">
        <v>214</v>
      </c>
      <c r="AU161" s="22" t="s">
        <v>82</v>
      </c>
      <c r="AY161" s="22" t="s">
        <v>212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2" t="s">
        <v>24</v>
      </c>
      <c r="BK161" s="202">
        <f>ROUND(I161*H161,2)</f>
        <v>0</v>
      </c>
      <c r="BL161" s="22" t="s">
        <v>219</v>
      </c>
      <c r="BM161" s="22" t="s">
        <v>824</v>
      </c>
    </row>
    <row r="162" spans="2:65" s="1" customFormat="1" ht="13.5">
      <c r="B162" s="39"/>
      <c r="C162" s="61"/>
      <c r="D162" s="203" t="s">
        <v>221</v>
      </c>
      <c r="E162" s="61"/>
      <c r="F162" s="204" t="s">
        <v>324</v>
      </c>
      <c r="G162" s="61"/>
      <c r="H162" s="61"/>
      <c r="I162" s="161"/>
      <c r="J162" s="61"/>
      <c r="K162" s="61"/>
      <c r="L162" s="59"/>
      <c r="M162" s="205"/>
      <c r="N162" s="40"/>
      <c r="O162" s="40"/>
      <c r="P162" s="40"/>
      <c r="Q162" s="40"/>
      <c r="R162" s="40"/>
      <c r="S162" s="40"/>
      <c r="T162" s="76"/>
      <c r="AT162" s="22" t="s">
        <v>221</v>
      </c>
      <c r="AU162" s="22" t="s">
        <v>82</v>
      </c>
    </row>
    <row r="163" spans="2:65" s="1" customFormat="1" ht="22.5" customHeight="1">
      <c r="B163" s="39"/>
      <c r="C163" s="191" t="s">
        <v>700</v>
      </c>
      <c r="D163" s="191" t="s">
        <v>214</v>
      </c>
      <c r="E163" s="192" t="s">
        <v>325</v>
      </c>
      <c r="F163" s="193" t="s">
        <v>326</v>
      </c>
      <c r="G163" s="194" t="s">
        <v>225</v>
      </c>
      <c r="H163" s="195">
        <v>8</v>
      </c>
      <c r="I163" s="196"/>
      <c r="J163" s="197">
        <f>ROUND(I163*H163,2)</f>
        <v>0</v>
      </c>
      <c r="K163" s="193" t="s">
        <v>218</v>
      </c>
      <c r="L163" s="59"/>
      <c r="M163" s="198" t="s">
        <v>22</v>
      </c>
      <c r="N163" s="199" t="s">
        <v>44</v>
      </c>
      <c r="O163" s="40"/>
      <c r="P163" s="200">
        <f>O163*H163</f>
        <v>0</v>
      </c>
      <c r="Q163" s="200">
        <v>0.16849</v>
      </c>
      <c r="R163" s="200">
        <f>Q163*H163</f>
        <v>1.34792</v>
      </c>
      <c r="S163" s="200">
        <v>0</v>
      </c>
      <c r="T163" s="201">
        <f>S163*H163</f>
        <v>0</v>
      </c>
      <c r="AR163" s="22" t="s">
        <v>219</v>
      </c>
      <c r="AT163" s="22" t="s">
        <v>214</v>
      </c>
      <c r="AU163" s="22" t="s">
        <v>82</v>
      </c>
      <c r="AY163" s="22" t="s">
        <v>212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2" t="s">
        <v>24</v>
      </c>
      <c r="BK163" s="202">
        <f>ROUND(I163*H163,2)</f>
        <v>0</v>
      </c>
      <c r="BL163" s="22" t="s">
        <v>219</v>
      </c>
      <c r="BM163" s="22" t="s">
        <v>825</v>
      </c>
    </row>
    <row r="164" spans="2:65" s="1" customFormat="1" ht="27">
      <c r="B164" s="39"/>
      <c r="C164" s="61"/>
      <c r="D164" s="203" t="s">
        <v>221</v>
      </c>
      <c r="E164" s="61"/>
      <c r="F164" s="204" t="s">
        <v>328</v>
      </c>
      <c r="G164" s="61"/>
      <c r="H164" s="61"/>
      <c r="I164" s="161"/>
      <c r="J164" s="61"/>
      <c r="K164" s="61"/>
      <c r="L164" s="59"/>
      <c r="M164" s="205"/>
      <c r="N164" s="40"/>
      <c r="O164" s="40"/>
      <c r="P164" s="40"/>
      <c r="Q164" s="40"/>
      <c r="R164" s="40"/>
      <c r="S164" s="40"/>
      <c r="T164" s="76"/>
      <c r="AT164" s="22" t="s">
        <v>221</v>
      </c>
      <c r="AU164" s="22" t="s">
        <v>82</v>
      </c>
    </row>
    <row r="165" spans="2:65" s="1" customFormat="1" ht="22.5" customHeight="1">
      <c r="B165" s="39"/>
      <c r="C165" s="222" t="s">
        <v>702</v>
      </c>
      <c r="D165" s="222" t="s">
        <v>274</v>
      </c>
      <c r="E165" s="223" t="s">
        <v>826</v>
      </c>
      <c r="F165" s="224" t="s">
        <v>827</v>
      </c>
      <c r="G165" s="225" t="s">
        <v>225</v>
      </c>
      <c r="H165" s="226">
        <v>9</v>
      </c>
      <c r="I165" s="227"/>
      <c r="J165" s="228">
        <f>ROUND(I165*H165,2)</f>
        <v>0</v>
      </c>
      <c r="K165" s="224" t="s">
        <v>218</v>
      </c>
      <c r="L165" s="229"/>
      <c r="M165" s="230" t="s">
        <v>22</v>
      </c>
      <c r="N165" s="231" t="s">
        <v>44</v>
      </c>
      <c r="O165" s="40"/>
      <c r="P165" s="200">
        <f>O165*H165</f>
        <v>0</v>
      </c>
      <c r="Q165" s="200">
        <v>0.15</v>
      </c>
      <c r="R165" s="200">
        <f>Q165*H165</f>
        <v>1.3499999999999999</v>
      </c>
      <c r="S165" s="200">
        <v>0</v>
      </c>
      <c r="T165" s="201">
        <f>S165*H165</f>
        <v>0</v>
      </c>
      <c r="AR165" s="22" t="s">
        <v>258</v>
      </c>
      <c r="AT165" s="22" t="s">
        <v>274</v>
      </c>
      <c r="AU165" s="22" t="s">
        <v>82</v>
      </c>
      <c r="AY165" s="22" t="s">
        <v>212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2" t="s">
        <v>24</v>
      </c>
      <c r="BK165" s="202">
        <f>ROUND(I165*H165,2)</f>
        <v>0</v>
      </c>
      <c r="BL165" s="22" t="s">
        <v>219</v>
      </c>
      <c r="BM165" s="22" t="s">
        <v>828</v>
      </c>
    </row>
    <row r="166" spans="2:65" s="1" customFormat="1" ht="27">
      <c r="B166" s="39"/>
      <c r="C166" s="61"/>
      <c r="D166" s="203" t="s">
        <v>221</v>
      </c>
      <c r="E166" s="61"/>
      <c r="F166" s="204" t="s">
        <v>829</v>
      </c>
      <c r="G166" s="61"/>
      <c r="H166" s="61"/>
      <c r="I166" s="161"/>
      <c r="J166" s="61"/>
      <c r="K166" s="61"/>
      <c r="L166" s="59"/>
      <c r="M166" s="205"/>
      <c r="N166" s="40"/>
      <c r="O166" s="40"/>
      <c r="P166" s="40"/>
      <c r="Q166" s="40"/>
      <c r="R166" s="40"/>
      <c r="S166" s="40"/>
      <c r="T166" s="76"/>
      <c r="AT166" s="22" t="s">
        <v>221</v>
      </c>
      <c r="AU166" s="22" t="s">
        <v>82</v>
      </c>
    </row>
    <row r="167" spans="2:65" s="1" customFormat="1" ht="22.5" customHeight="1">
      <c r="B167" s="39"/>
      <c r="C167" s="191" t="s">
        <v>704</v>
      </c>
      <c r="D167" s="191" t="s">
        <v>214</v>
      </c>
      <c r="E167" s="192" t="s">
        <v>334</v>
      </c>
      <c r="F167" s="193" t="s">
        <v>335</v>
      </c>
      <c r="G167" s="194" t="s">
        <v>283</v>
      </c>
      <c r="H167" s="195">
        <v>1</v>
      </c>
      <c r="I167" s="196"/>
      <c r="J167" s="197">
        <f>ROUND(I167*H167,2)</f>
        <v>0</v>
      </c>
      <c r="K167" s="193" t="s">
        <v>218</v>
      </c>
      <c r="L167" s="59"/>
      <c r="M167" s="198" t="s">
        <v>22</v>
      </c>
      <c r="N167" s="199" t="s">
        <v>44</v>
      </c>
      <c r="O167" s="40"/>
      <c r="P167" s="200">
        <f>O167*H167</f>
        <v>0</v>
      </c>
      <c r="Q167" s="200">
        <v>0</v>
      </c>
      <c r="R167" s="200">
        <f>Q167*H167</f>
        <v>0</v>
      </c>
      <c r="S167" s="200">
        <v>8.2000000000000003E-2</v>
      </c>
      <c r="T167" s="201">
        <f>S167*H167</f>
        <v>8.2000000000000003E-2</v>
      </c>
      <c r="AR167" s="22" t="s">
        <v>219</v>
      </c>
      <c r="AT167" s="22" t="s">
        <v>214</v>
      </c>
      <c r="AU167" s="22" t="s">
        <v>82</v>
      </c>
      <c r="AY167" s="22" t="s">
        <v>212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2" t="s">
        <v>24</v>
      </c>
      <c r="BK167" s="202">
        <f>ROUND(I167*H167,2)</f>
        <v>0</v>
      </c>
      <c r="BL167" s="22" t="s">
        <v>219</v>
      </c>
      <c r="BM167" s="22" t="s">
        <v>830</v>
      </c>
    </row>
    <row r="168" spans="2:65" s="1" customFormat="1" ht="27">
      <c r="B168" s="39"/>
      <c r="C168" s="61"/>
      <c r="D168" s="206" t="s">
        <v>221</v>
      </c>
      <c r="E168" s="61"/>
      <c r="F168" s="207" t="s">
        <v>337</v>
      </c>
      <c r="G168" s="61"/>
      <c r="H168" s="61"/>
      <c r="I168" s="161"/>
      <c r="J168" s="61"/>
      <c r="K168" s="61"/>
      <c r="L168" s="59"/>
      <c r="M168" s="205"/>
      <c r="N168" s="40"/>
      <c r="O168" s="40"/>
      <c r="P168" s="40"/>
      <c r="Q168" s="40"/>
      <c r="R168" s="40"/>
      <c r="S168" s="40"/>
      <c r="T168" s="76"/>
      <c r="AT168" s="22" t="s">
        <v>221</v>
      </c>
      <c r="AU168" s="22" t="s">
        <v>82</v>
      </c>
    </row>
    <row r="169" spans="2:65" s="10" customFormat="1" ht="29.85" customHeight="1">
      <c r="B169" s="174"/>
      <c r="C169" s="175"/>
      <c r="D169" s="188" t="s">
        <v>72</v>
      </c>
      <c r="E169" s="189" t="s">
        <v>343</v>
      </c>
      <c r="F169" s="189" t="s">
        <v>344</v>
      </c>
      <c r="G169" s="175"/>
      <c r="H169" s="175"/>
      <c r="I169" s="178"/>
      <c r="J169" s="190">
        <f>BK169</f>
        <v>0</v>
      </c>
      <c r="K169" s="175"/>
      <c r="L169" s="180"/>
      <c r="M169" s="181"/>
      <c r="N169" s="182"/>
      <c r="O169" s="182"/>
      <c r="P169" s="183">
        <f>SUM(P170:P175)</f>
        <v>0</v>
      </c>
      <c r="Q169" s="182"/>
      <c r="R169" s="183">
        <f>SUM(R170:R175)</f>
        <v>0</v>
      </c>
      <c r="S169" s="182"/>
      <c r="T169" s="184">
        <f>SUM(T170:T175)</f>
        <v>0</v>
      </c>
      <c r="AR169" s="185" t="s">
        <v>24</v>
      </c>
      <c r="AT169" s="186" t="s">
        <v>72</v>
      </c>
      <c r="AU169" s="186" t="s">
        <v>24</v>
      </c>
      <c r="AY169" s="185" t="s">
        <v>212</v>
      </c>
      <c r="BK169" s="187">
        <f>SUM(BK170:BK175)</f>
        <v>0</v>
      </c>
    </row>
    <row r="170" spans="2:65" s="1" customFormat="1" ht="22.5" customHeight="1">
      <c r="B170" s="39"/>
      <c r="C170" s="191" t="s">
        <v>706</v>
      </c>
      <c r="D170" s="191" t="s">
        <v>214</v>
      </c>
      <c r="E170" s="192" t="s">
        <v>346</v>
      </c>
      <c r="F170" s="193" t="s">
        <v>347</v>
      </c>
      <c r="G170" s="194" t="s">
        <v>253</v>
      </c>
      <c r="H170" s="195">
        <v>14.41</v>
      </c>
      <c r="I170" s="196"/>
      <c r="J170" s="197">
        <f>ROUND(I170*H170,2)</f>
        <v>0</v>
      </c>
      <c r="K170" s="193" t="s">
        <v>218</v>
      </c>
      <c r="L170" s="59"/>
      <c r="M170" s="198" t="s">
        <v>22</v>
      </c>
      <c r="N170" s="199" t="s">
        <v>44</v>
      </c>
      <c r="O170" s="40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2" t="s">
        <v>219</v>
      </c>
      <c r="AT170" s="22" t="s">
        <v>214</v>
      </c>
      <c r="AU170" s="22" t="s">
        <v>82</v>
      </c>
      <c r="AY170" s="22" t="s">
        <v>212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2" t="s">
        <v>24</v>
      </c>
      <c r="BK170" s="202">
        <f>ROUND(I170*H170,2)</f>
        <v>0</v>
      </c>
      <c r="BL170" s="22" t="s">
        <v>219</v>
      </c>
      <c r="BM170" s="22" t="s">
        <v>831</v>
      </c>
    </row>
    <row r="171" spans="2:65" s="1" customFormat="1" ht="27">
      <c r="B171" s="39"/>
      <c r="C171" s="61"/>
      <c r="D171" s="203" t="s">
        <v>221</v>
      </c>
      <c r="E171" s="61"/>
      <c r="F171" s="204" t="s">
        <v>349</v>
      </c>
      <c r="G171" s="61"/>
      <c r="H171" s="61"/>
      <c r="I171" s="161"/>
      <c r="J171" s="61"/>
      <c r="K171" s="61"/>
      <c r="L171" s="59"/>
      <c r="M171" s="205"/>
      <c r="N171" s="40"/>
      <c r="O171" s="40"/>
      <c r="P171" s="40"/>
      <c r="Q171" s="40"/>
      <c r="R171" s="40"/>
      <c r="S171" s="40"/>
      <c r="T171" s="76"/>
      <c r="AT171" s="22" t="s">
        <v>221</v>
      </c>
      <c r="AU171" s="22" t="s">
        <v>82</v>
      </c>
    </row>
    <row r="172" spans="2:65" s="1" customFormat="1" ht="22.5" customHeight="1">
      <c r="B172" s="39"/>
      <c r="C172" s="191" t="s">
        <v>708</v>
      </c>
      <c r="D172" s="191" t="s">
        <v>214</v>
      </c>
      <c r="E172" s="192" t="s">
        <v>351</v>
      </c>
      <c r="F172" s="193" t="s">
        <v>352</v>
      </c>
      <c r="G172" s="194" t="s">
        <v>253</v>
      </c>
      <c r="H172" s="195">
        <v>14.41</v>
      </c>
      <c r="I172" s="196"/>
      <c r="J172" s="197">
        <f>ROUND(I172*H172,2)</f>
        <v>0</v>
      </c>
      <c r="K172" s="193" t="s">
        <v>218</v>
      </c>
      <c r="L172" s="59"/>
      <c r="M172" s="198" t="s">
        <v>22</v>
      </c>
      <c r="N172" s="199" t="s">
        <v>44</v>
      </c>
      <c r="O172" s="40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2" t="s">
        <v>219</v>
      </c>
      <c r="AT172" s="22" t="s">
        <v>214</v>
      </c>
      <c r="AU172" s="22" t="s">
        <v>82</v>
      </c>
      <c r="AY172" s="22" t="s">
        <v>212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2" t="s">
        <v>24</v>
      </c>
      <c r="BK172" s="202">
        <f>ROUND(I172*H172,2)</f>
        <v>0</v>
      </c>
      <c r="BL172" s="22" t="s">
        <v>219</v>
      </c>
      <c r="BM172" s="22" t="s">
        <v>832</v>
      </c>
    </row>
    <row r="173" spans="2:65" s="1" customFormat="1" ht="27">
      <c r="B173" s="39"/>
      <c r="C173" s="61"/>
      <c r="D173" s="203" t="s">
        <v>221</v>
      </c>
      <c r="E173" s="61"/>
      <c r="F173" s="204" t="s">
        <v>354</v>
      </c>
      <c r="G173" s="61"/>
      <c r="H173" s="61"/>
      <c r="I173" s="161"/>
      <c r="J173" s="61"/>
      <c r="K173" s="61"/>
      <c r="L173" s="59"/>
      <c r="M173" s="205"/>
      <c r="N173" s="40"/>
      <c r="O173" s="40"/>
      <c r="P173" s="40"/>
      <c r="Q173" s="40"/>
      <c r="R173" s="40"/>
      <c r="S173" s="40"/>
      <c r="T173" s="76"/>
      <c r="AT173" s="22" t="s">
        <v>221</v>
      </c>
      <c r="AU173" s="22" t="s">
        <v>82</v>
      </c>
    </row>
    <row r="174" spans="2:65" s="1" customFormat="1" ht="22.5" customHeight="1">
      <c r="B174" s="39"/>
      <c r="C174" s="191" t="s">
        <v>833</v>
      </c>
      <c r="D174" s="191" t="s">
        <v>214</v>
      </c>
      <c r="E174" s="192" t="s">
        <v>356</v>
      </c>
      <c r="F174" s="193" t="s">
        <v>357</v>
      </c>
      <c r="G174" s="194" t="s">
        <v>253</v>
      </c>
      <c r="H174" s="195">
        <v>14.41</v>
      </c>
      <c r="I174" s="196"/>
      <c r="J174" s="197">
        <f>ROUND(I174*H174,2)</f>
        <v>0</v>
      </c>
      <c r="K174" s="193" t="s">
        <v>218</v>
      </c>
      <c r="L174" s="59"/>
      <c r="M174" s="198" t="s">
        <v>22</v>
      </c>
      <c r="N174" s="199" t="s">
        <v>44</v>
      </c>
      <c r="O174" s="40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2" t="s">
        <v>219</v>
      </c>
      <c r="AT174" s="22" t="s">
        <v>214</v>
      </c>
      <c r="AU174" s="22" t="s">
        <v>82</v>
      </c>
      <c r="AY174" s="22" t="s">
        <v>212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2" t="s">
        <v>24</v>
      </c>
      <c r="BK174" s="202">
        <f>ROUND(I174*H174,2)</f>
        <v>0</v>
      </c>
      <c r="BL174" s="22" t="s">
        <v>219</v>
      </c>
      <c r="BM174" s="22" t="s">
        <v>834</v>
      </c>
    </row>
    <row r="175" spans="2:65" s="1" customFormat="1" ht="13.5">
      <c r="B175" s="39"/>
      <c r="C175" s="61"/>
      <c r="D175" s="206" t="s">
        <v>221</v>
      </c>
      <c r="E175" s="61"/>
      <c r="F175" s="207" t="s">
        <v>359</v>
      </c>
      <c r="G175" s="61"/>
      <c r="H175" s="61"/>
      <c r="I175" s="161"/>
      <c r="J175" s="61"/>
      <c r="K175" s="61"/>
      <c r="L175" s="59"/>
      <c r="M175" s="205"/>
      <c r="N175" s="40"/>
      <c r="O175" s="40"/>
      <c r="P175" s="40"/>
      <c r="Q175" s="40"/>
      <c r="R175" s="40"/>
      <c r="S175" s="40"/>
      <c r="T175" s="76"/>
      <c r="AT175" s="22" t="s">
        <v>221</v>
      </c>
      <c r="AU175" s="22" t="s">
        <v>82</v>
      </c>
    </row>
    <row r="176" spans="2:65" s="10" customFormat="1" ht="29.85" customHeight="1">
      <c r="B176" s="174"/>
      <c r="C176" s="175"/>
      <c r="D176" s="188" t="s">
        <v>72</v>
      </c>
      <c r="E176" s="189" t="s">
        <v>360</v>
      </c>
      <c r="F176" s="189" t="s">
        <v>361</v>
      </c>
      <c r="G176" s="175"/>
      <c r="H176" s="175"/>
      <c r="I176" s="178"/>
      <c r="J176" s="190">
        <f>BK176</f>
        <v>0</v>
      </c>
      <c r="K176" s="175"/>
      <c r="L176" s="180"/>
      <c r="M176" s="181"/>
      <c r="N176" s="182"/>
      <c r="O176" s="182"/>
      <c r="P176" s="183">
        <f>SUM(P177:P178)</f>
        <v>0</v>
      </c>
      <c r="Q176" s="182"/>
      <c r="R176" s="183">
        <f>SUM(R177:R178)</f>
        <v>0</v>
      </c>
      <c r="S176" s="182"/>
      <c r="T176" s="184">
        <f>SUM(T177:T178)</f>
        <v>0</v>
      </c>
      <c r="AR176" s="185" t="s">
        <v>24</v>
      </c>
      <c r="AT176" s="186" t="s">
        <v>72</v>
      </c>
      <c r="AU176" s="186" t="s">
        <v>24</v>
      </c>
      <c r="AY176" s="185" t="s">
        <v>212</v>
      </c>
      <c r="BK176" s="187">
        <f>SUM(BK177:BK178)</f>
        <v>0</v>
      </c>
    </row>
    <row r="177" spans="2:65" s="1" customFormat="1" ht="31.5" customHeight="1">
      <c r="B177" s="39"/>
      <c r="C177" s="191" t="s">
        <v>835</v>
      </c>
      <c r="D177" s="191" t="s">
        <v>214</v>
      </c>
      <c r="E177" s="192" t="s">
        <v>363</v>
      </c>
      <c r="F177" s="193" t="s">
        <v>364</v>
      </c>
      <c r="G177" s="194" t="s">
        <v>253</v>
      </c>
      <c r="H177" s="195">
        <v>39.932000000000002</v>
      </c>
      <c r="I177" s="196"/>
      <c r="J177" s="197">
        <f>ROUND(I177*H177,2)</f>
        <v>0</v>
      </c>
      <c r="K177" s="193" t="s">
        <v>218</v>
      </c>
      <c r="L177" s="59"/>
      <c r="M177" s="198" t="s">
        <v>22</v>
      </c>
      <c r="N177" s="199" t="s">
        <v>44</v>
      </c>
      <c r="O177" s="40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AR177" s="22" t="s">
        <v>219</v>
      </c>
      <c r="AT177" s="22" t="s">
        <v>214</v>
      </c>
      <c r="AU177" s="22" t="s">
        <v>82</v>
      </c>
      <c r="AY177" s="22" t="s">
        <v>212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2" t="s">
        <v>24</v>
      </c>
      <c r="BK177" s="202">
        <f>ROUND(I177*H177,2)</f>
        <v>0</v>
      </c>
      <c r="BL177" s="22" t="s">
        <v>219</v>
      </c>
      <c r="BM177" s="22" t="s">
        <v>836</v>
      </c>
    </row>
    <row r="178" spans="2:65" s="1" customFormat="1" ht="27">
      <c r="B178" s="39"/>
      <c r="C178" s="61"/>
      <c r="D178" s="206" t="s">
        <v>221</v>
      </c>
      <c r="E178" s="61"/>
      <c r="F178" s="207" t="s">
        <v>366</v>
      </c>
      <c r="G178" s="61"/>
      <c r="H178" s="61"/>
      <c r="I178" s="161"/>
      <c r="J178" s="61"/>
      <c r="K178" s="61"/>
      <c r="L178" s="59"/>
      <c r="M178" s="205"/>
      <c r="N178" s="40"/>
      <c r="O178" s="40"/>
      <c r="P178" s="40"/>
      <c r="Q178" s="40"/>
      <c r="R178" s="40"/>
      <c r="S178" s="40"/>
      <c r="T178" s="76"/>
      <c r="AT178" s="22" t="s">
        <v>221</v>
      </c>
      <c r="AU178" s="22" t="s">
        <v>82</v>
      </c>
    </row>
    <row r="179" spans="2:65" s="10" customFormat="1" ht="37.35" customHeight="1">
      <c r="B179" s="174"/>
      <c r="C179" s="175"/>
      <c r="D179" s="176" t="s">
        <v>72</v>
      </c>
      <c r="E179" s="177" t="s">
        <v>367</v>
      </c>
      <c r="F179" s="177" t="s">
        <v>368</v>
      </c>
      <c r="G179" s="175"/>
      <c r="H179" s="175"/>
      <c r="I179" s="178"/>
      <c r="J179" s="179">
        <f>BK179</f>
        <v>0</v>
      </c>
      <c r="K179" s="175"/>
      <c r="L179" s="180"/>
      <c r="M179" s="181"/>
      <c r="N179" s="182"/>
      <c r="O179" s="182"/>
      <c r="P179" s="183">
        <f>P180+P183</f>
        <v>0</v>
      </c>
      <c r="Q179" s="182"/>
      <c r="R179" s="183">
        <f>R180+R183</f>
        <v>0</v>
      </c>
      <c r="S179" s="182"/>
      <c r="T179" s="184">
        <f>T180+T183</f>
        <v>0</v>
      </c>
      <c r="AR179" s="185" t="s">
        <v>241</v>
      </c>
      <c r="AT179" s="186" t="s">
        <v>72</v>
      </c>
      <c r="AU179" s="186" t="s">
        <v>73</v>
      </c>
      <c r="AY179" s="185" t="s">
        <v>212</v>
      </c>
      <c r="BK179" s="187">
        <f>BK180+BK183</f>
        <v>0</v>
      </c>
    </row>
    <row r="180" spans="2:65" s="10" customFormat="1" ht="19.899999999999999" customHeight="1">
      <c r="B180" s="174"/>
      <c r="C180" s="175"/>
      <c r="D180" s="188" t="s">
        <v>72</v>
      </c>
      <c r="E180" s="189" t="s">
        <v>369</v>
      </c>
      <c r="F180" s="189" t="s">
        <v>370</v>
      </c>
      <c r="G180" s="175"/>
      <c r="H180" s="175"/>
      <c r="I180" s="178"/>
      <c r="J180" s="190">
        <f>BK180</f>
        <v>0</v>
      </c>
      <c r="K180" s="175"/>
      <c r="L180" s="180"/>
      <c r="M180" s="181"/>
      <c r="N180" s="182"/>
      <c r="O180" s="182"/>
      <c r="P180" s="183">
        <f>SUM(P181:P182)</f>
        <v>0</v>
      </c>
      <c r="Q180" s="182"/>
      <c r="R180" s="183">
        <f>SUM(R181:R182)</f>
        <v>0</v>
      </c>
      <c r="S180" s="182"/>
      <c r="T180" s="184">
        <f>SUM(T181:T182)</f>
        <v>0</v>
      </c>
      <c r="AR180" s="185" t="s">
        <v>241</v>
      </c>
      <c r="AT180" s="186" t="s">
        <v>72</v>
      </c>
      <c r="AU180" s="186" t="s">
        <v>24</v>
      </c>
      <c r="AY180" s="185" t="s">
        <v>212</v>
      </c>
      <c r="BK180" s="187">
        <f>SUM(BK181:BK182)</f>
        <v>0</v>
      </c>
    </row>
    <row r="181" spans="2:65" s="1" customFormat="1" ht="22.5" customHeight="1">
      <c r="B181" s="39"/>
      <c r="C181" s="191" t="s">
        <v>837</v>
      </c>
      <c r="D181" s="191" t="s">
        <v>214</v>
      </c>
      <c r="E181" s="192" t="s">
        <v>372</v>
      </c>
      <c r="F181" s="193" t="s">
        <v>370</v>
      </c>
      <c r="G181" s="194" t="s">
        <v>373</v>
      </c>
      <c r="H181" s="195">
        <v>1</v>
      </c>
      <c r="I181" s="196"/>
      <c r="J181" s="197">
        <f>ROUND(I181*H181,2)</f>
        <v>0</v>
      </c>
      <c r="K181" s="193" t="s">
        <v>218</v>
      </c>
      <c r="L181" s="59"/>
      <c r="M181" s="198" t="s">
        <v>22</v>
      </c>
      <c r="N181" s="199" t="s">
        <v>44</v>
      </c>
      <c r="O181" s="40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2" t="s">
        <v>374</v>
      </c>
      <c r="AT181" s="22" t="s">
        <v>214</v>
      </c>
      <c r="AU181" s="22" t="s">
        <v>82</v>
      </c>
      <c r="AY181" s="22" t="s">
        <v>212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2" t="s">
        <v>24</v>
      </c>
      <c r="BK181" s="202">
        <f>ROUND(I181*H181,2)</f>
        <v>0</v>
      </c>
      <c r="BL181" s="22" t="s">
        <v>374</v>
      </c>
      <c r="BM181" s="22" t="s">
        <v>838</v>
      </c>
    </row>
    <row r="182" spans="2:65" s="1" customFormat="1" ht="13.5">
      <c r="B182" s="39"/>
      <c r="C182" s="61"/>
      <c r="D182" s="206" t="s">
        <v>221</v>
      </c>
      <c r="E182" s="61"/>
      <c r="F182" s="207" t="s">
        <v>376</v>
      </c>
      <c r="G182" s="61"/>
      <c r="H182" s="61"/>
      <c r="I182" s="161"/>
      <c r="J182" s="61"/>
      <c r="K182" s="61"/>
      <c r="L182" s="59"/>
      <c r="M182" s="205"/>
      <c r="N182" s="40"/>
      <c r="O182" s="40"/>
      <c r="P182" s="40"/>
      <c r="Q182" s="40"/>
      <c r="R182" s="40"/>
      <c r="S182" s="40"/>
      <c r="T182" s="76"/>
      <c r="AT182" s="22" t="s">
        <v>221</v>
      </c>
      <c r="AU182" s="22" t="s">
        <v>82</v>
      </c>
    </row>
    <row r="183" spans="2:65" s="10" customFormat="1" ht="29.85" customHeight="1">
      <c r="B183" s="174"/>
      <c r="C183" s="175"/>
      <c r="D183" s="188" t="s">
        <v>72</v>
      </c>
      <c r="E183" s="189" t="s">
        <v>377</v>
      </c>
      <c r="F183" s="189" t="s">
        <v>378</v>
      </c>
      <c r="G183" s="175"/>
      <c r="H183" s="175"/>
      <c r="I183" s="178"/>
      <c r="J183" s="190">
        <f>BK183</f>
        <v>0</v>
      </c>
      <c r="K183" s="175"/>
      <c r="L183" s="180"/>
      <c r="M183" s="181"/>
      <c r="N183" s="182"/>
      <c r="O183" s="182"/>
      <c r="P183" s="183">
        <f>SUM(P184:P185)</f>
        <v>0</v>
      </c>
      <c r="Q183" s="182"/>
      <c r="R183" s="183">
        <f>SUM(R184:R185)</f>
        <v>0</v>
      </c>
      <c r="S183" s="182"/>
      <c r="T183" s="184">
        <f>SUM(T184:T185)</f>
        <v>0</v>
      </c>
      <c r="AR183" s="185" t="s">
        <v>241</v>
      </c>
      <c r="AT183" s="186" t="s">
        <v>72</v>
      </c>
      <c r="AU183" s="186" t="s">
        <v>24</v>
      </c>
      <c r="AY183" s="185" t="s">
        <v>212</v>
      </c>
      <c r="BK183" s="187">
        <f>SUM(BK184:BK185)</f>
        <v>0</v>
      </c>
    </row>
    <row r="184" spans="2:65" s="1" customFormat="1" ht="22.5" customHeight="1">
      <c r="B184" s="39"/>
      <c r="C184" s="191" t="s">
        <v>839</v>
      </c>
      <c r="D184" s="191" t="s">
        <v>214</v>
      </c>
      <c r="E184" s="192" t="s">
        <v>380</v>
      </c>
      <c r="F184" s="193" t="s">
        <v>378</v>
      </c>
      <c r="G184" s="194" t="s">
        <v>373</v>
      </c>
      <c r="H184" s="195">
        <v>1</v>
      </c>
      <c r="I184" s="196"/>
      <c r="J184" s="197">
        <f>ROUND(I184*H184,2)</f>
        <v>0</v>
      </c>
      <c r="K184" s="193" t="s">
        <v>218</v>
      </c>
      <c r="L184" s="59"/>
      <c r="M184" s="198" t="s">
        <v>22</v>
      </c>
      <c r="N184" s="199" t="s">
        <v>44</v>
      </c>
      <c r="O184" s="40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2" t="s">
        <v>374</v>
      </c>
      <c r="AT184" s="22" t="s">
        <v>214</v>
      </c>
      <c r="AU184" s="22" t="s">
        <v>82</v>
      </c>
      <c r="AY184" s="22" t="s">
        <v>212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2" t="s">
        <v>24</v>
      </c>
      <c r="BK184" s="202">
        <f>ROUND(I184*H184,2)</f>
        <v>0</v>
      </c>
      <c r="BL184" s="22" t="s">
        <v>374</v>
      </c>
      <c r="BM184" s="22" t="s">
        <v>840</v>
      </c>
    </row>
    <row r="185" spans="2:65" s="1" customFormat="1" ht="13.5">
      <c r="B185" s="39"/>
      <c r="C185" s="61"/>
      <c r="D185" s="206" t="s">
        <v>221</v>
      </c>
      <c r="E185" s="61"/>
      <c r="F185" s="207" t="s">
        <v>382</v>
      </c>
      <c r="G185" s="61"/>
      <c r="H185" s="61"/>
      <c r="I185" s="161"/>
      <c r="J185" s="61"/>
      <c r="K185" s="61"/>
      <c r="L185" s="59"/>
      <c r="M185" s="232"/>
      <c r="N185" s="233"/>
      <c r="O185" s="233"/>
      <c r="P185" s="233"/>
      <c r="Q185" s="233"/>
      <c r="R185" s="233"/>
      <c r="S185" s="233"/>
      <c r="T185" s="234"/>
      <c r="AT185" s="22" t="s">
        <v>221</v>
      </c>
      <c r="AU185" s="22" t="s">
        <v>82</v>
      </c>
    </row>
    <row r="186" spans="2:65" s="1" customFormat="1" ht="6.95" customHeight="1">
      <c r="B186" s="54"/>
      <c r="C186" s="55"/>
      <c r="D186" s="55"/>
      <c r="E186" s="55"/>
      <c r="F186" s="55"/>
      <c r="G186" s="55"/>
      <c r="H186" s="55"/>
      <c r="I186" s="137"/>
      <c r="J186" s="55"/>
      <c r="K186" s="55"/>
      <c r="L186" s="59"/>
    </row>
  </sheetData>
  <sheetProtection algorithmName="SHA-512" hashValue="IoH/F2QNwXQsLcYnlSu+ZefGq51v5OdylVAoq+w/La3RS4j+KNqa7Z/yo/izED4NsKkINtVoy0UdoF9ZjkaGcw==" saltValue="aHT7KHORtO2JTpFoBlHUVQ==" spinCount="100000" sheet="1" objects="1" scenarios="1" formatCells="0" formatColumns="0" formatRows="0" sort="0" autoFilter="0"/>
  <autoFilter ref="C86:K185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118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841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ROUND(SUM(BE87:BE185), 2)</f>
        <v>0</v>
      </c>
      <c r="G30" s="40"/>
      <c r="H30" s="40"/>
      <c r="I30" s="129">
        <v>0.21</v>
      </c>
      <c r="J30" s="128">
        <f>ROUND(ROUND((SUM(BE87:BE185)),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ROUND(SUM(BF87:BF185), 2)</f>
        <v>0</v>
      </c>
      <c r="G31" s="40"/>
      <c r="H31" s="40"/>
      <c r="I31" s="129">
        <v>0.15</v>
      </c>
      <c r="J31" s="128">
        <f>ROUND(ROUND((SUM(BF87:BF185)),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ROUND(SUM(BG87:BG185),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ROUND(SUM(BH87:BH185),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ROUND(SUM(BI87:BI185),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SO13 - Objekt 13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J115</f>
        <v>0</v>
      </c>
      <c r="K59" s="160"/>
    </row>
    <row r="60" spans="2:47" s="8" customFormat="1" ht="19.899999999999999" customHeight="1">
      <c r="B60" s="154"/>
      <c r="C60" s="155"/>
      <c r="D60" s="156" t="s">
        <v>776</v>
      </c>
      <c r="E60" s="157"/>
      <c r="F60" s="157"/>
      <c r="G60" s="157"/>
      <c r="H60" s="157"/>
      <c r="I60" s="158"/>
      <c r="J60" s="159">
        <f>J118</f>
        <v>0</v>
      </c>
      <c r="K60" s="160"/>
    </row>
    <row r="61" spans="2:47" s="8" customFormat="1" ht="19.899999999999999" customHeight="1">
      <c r="B61" s="154"/>
      <c r="C61" s="155"/>
      <c r="D61" s="156" t="s">
        <v>189</v>
      </c>
      <c r="E61" s="157"/>
      <c r="F61" s="157"/>
      <c r="G61" s="157"/>
      <c r="H61" s="157"/>
      <c r="I61" s="158"/>
      <c r="J61" s="159">
        <f>J123</f>
        <v>0</v>
      </c>
      <c r="K61" s="160"/>
    </row>
    <row r="62" spans="2:47" s="8" customFormat="1" ht="19.899999999999999" customHeight="1">
      <c r="B62" s="154"/>
      <c r="C62" s="155"/>
      <c r="D62" s="156" t="s">
        <v>190</v>
      </c>
      <c r="E62" s="157"/>
      <c r="F62" s="157"/>
      <c r="G62" s="157"/>
      <c r="H62" s="157"/>
      <c r="I62" s="158"/>
      <c r="J62" s="159">
        <f>J143</f>
        <v>0</v>
      </c>
      <c r="K62" s="160"/>
    </row>
    <row r="63" spans="2:47" s="8" customFormat="1" ht="19.899999999999999" customHeight="1">
      <c r="B63" s="154"/>
      <c r="C63" s="155"/>
      <c r="D63" s="156" t="s">
        <v>191</v>
      </c>
      <c r="E63" s="157"/>
      <c r="F63" s="157"/>
      <c r="G63" s="157"/>
      <c r="H63" s="157"/>
      <c r="I63" s="158"/>
      <c r="J63" s="159">
        <f>J169</f>
        <v>0</v>
      </c>
      <c r="K63" s="160"/>
    </row>
    <row r="64" spans="2:47" s="8" customFormat="1" ht="19.899999999999999" customHeight="1">
      <c r="B64" s="154"/>
      <c r="C64" s="155"/>
      <c r="D64" s="156" t="s">
        <v>192</v>
      </c>
      <c r="E64" s="157"/>
      <c r="F64" s="157"/>
      <c r="G64" s="157"/>
      <c r="H64" s="157"/>
      <c r="I64" s="158"/>
      <c r="J64" s="159">
        <f>J176</f>
        <v>0</v>
      </c>
      <c r="K64" s="160"/>
    </row>
    <row r="65" spans="2:12" s="7" customFormat="1" ht="24.95" customHeight="1">
      <c r="B65" s="147"/>
      <c r="C65" s="148"/>
      <c r="D65" s="149" t="s">
        <v>193</v>
      </c>
      <c r="E65" s="150"/>
      <c r="F65" s="150"/>
      <c r="G65" s="150"/>
      <c r="H65" s="150"/>
      <c r="I65" s="151"/>
      <c r="J65" s="152">
        <f>J179</f>
        <v>0</v>
      </c>
      <c r="K65" s="153"/>
    </row>
    <row r="66" spans="2:12" s="8" customFormat="1" ht="19.899999999999999" customHeight="1">
      <c r="B66" s="154"/>
      <c r="C66" s="155"/>
      <c r="D66" s="156" t="s">
        <v>194</v>
      </c>
      <c r="E66" s="157"/>
      <c r="F66" s="157"/>
      <c r="G66" s="157"/>
      <c r="H66" s="157"/>
      <c r="I66" s="158"/>
      <c r="J66" s="159">
        <f>J180</f>
        <v>0</v>
      </c>
      <c r="K66" s="160"/>
    </row>
    <row r="67" spans="2:12" s="8" customFormat="1" ht="19.899999999999999" customHeight="1">
      <c r="B67" s="154"/>
      <c r="C67" s="155"/>
      <c r="D67" s="156" t="s">
        <v>195</v>
      </c>
      <c r="E67" s="157"/>
      <c r="F67" s="157"/>
      <c r="G67" s="157"/>
      <c r="H67" s="157"/>
      <c r="I67" s="158"/>
      <c r="J67" s="159">
        <f>J183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196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22.5" customHeight="1">
      <c r="B77" s="39"/>
      <c r="C77" s="61"/>
      <c r="D77" s="61"/>
      <c r="E77" s="372" t="str">
        <f>E7</f>
        <v>Výstavba 31ks podzemních kontejnerů na území MČ Praha 8 - II. etapa</v>
      </c>
      <c r="F77" s="373"/>
      <c r="G77" s="373"/>
      <c r="H77" s="373"/>
      <c r="I77" s="161"/>
      <c r="J77" s="61"/>
      <c r="K77" s="61"/>
      <c r="L77" s="59"/>
    </row>
    <row r="78" spans="2:12" s="1" customFormat="1" ht="14.45" customHeight="1">
      <c r="B78" s="39"/>
      <c r="C78" s="63" t="s">
        <v>179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23.25" customHeight="1">
      <c r="B79" s="39"/>
      <c r="C79" s="61"/>
      <c r="D79" s="61"/>
      <c r="E79" s="348" t="str">
        <f>E9</f>
        <v>SO13 - Objekt 13</v>
      </c>
      <c r="F79" s="374"/>
      <c r="G79" s="374"/>
      <c r="H79" s="374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2" t="str">
        <f>F12</f>
        <v xml:space="preserve"> </v>
      </c>
      <c r="G81" s="61"/>
      <c r="H81" s="61"/>
      <c r="I81" s="163" t="s">
        <v>27</v>
      </c>
      <c r="J81" s="71" t="str">
        <f>IF(J12="","",J12)</f>
        <v>25. 8. 2016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>
      <c r="B83" s="39"/>
      <c r="C83" s="63" t="s">
        <v>31</v>
      </c>
      <c r="D83" s="61"/>
      <c r="E83" s="61"/>
      <c r="F83" s="162" t="str">
        <f>E15</f>
        <v xml:space="preserve"> </v>
      </c>
      <c r="G83" s="61"/>
      <c r="H83" s="61"/>
      <c r="I83" s="163" t="s">
        <v>36</v>
      </c>
      <c r="J83" s="162" t="str">
        <f>E21</f>
        <v xml:space="preserve"> </v>
      </c>
      <c r="K83" s="61"/>
      <c r="L83" s="59"/>
    </row>
    <row r="84" spans="2:65" s="1" customFormat="1" ht="14.45" customHeight="1">
      <c r="B84" s="39"/>
      <c r="C84" s="63" t="s">
        <v>34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197</v>
      </c>
      <c r="D86" s="166" t="s">
        <v>58</v>
      </c>
      <c r="E86" s="166" t="s">
        <v>54</v>
      </c>
      <c r="F86" s="166" t="s">
        <v>198</v>
      </c>
      <c r="G86" s="166" t="s">
        <v>199</v>
      </c>
      <c r="H86" s="166" t="s">
        <v>200</v>
      </c>
      <c r="I86" s="167" t="s">
        <v>201</v>
      </c>
      <c r="J86" s="166" t="s">
        <v>183</v>
      </c>
      <c r="K86" s="168" t="s">
        <v>202</v>
      </c>
      <c r="L86" s="169"/>
      <c r="M86" s="79" t="s">
        <v>203</v>
      </c>
      <c r="N86" s="80" t="s">
        <v>43</v>
      </c>
      <c r="O86" s="80" t="s">
        <v>204</v>
      </c>
      <c r="P86" s="80" t="s">
        <v>205</v>
      </c>
      <c r="Q86" s="80" t="s">
        <v>206</v>
      </c>
      <c r="R86" s="80" t="s">
        <v>207</v>
      </c>
      <c r="S86" s="80" t="s">
        <v>208</v>
      </c>
      <c r="T86" s="81" t="s">
        <v>209</v>
      </c>
    </row>
    <row r="87" spans="2:65" s="1" customFormat="1" ht="29.25" customHeight="1">
      <c r="B87" s="39"/>
      <c r="C87" s="85" t="s">
        <v>184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P88+P179</f>
        <v>0</v>
      </c>
      <c r="Q87" s="83"/>
      <c r="R87" s="171">
        <f>R88+R179</f>
        <v>56.626870000000004</v>
      </c>
      <c r="S87" s="83"/>
      <c r="T87" s="172">
        <f>T88+T179</f>
        <v>23.812000000000001</v>
      </c>
      <c r="AT87" s="22" t="s">
        <v>72</v>
      </c>
      <c r="AU87" s="22" t="s">
        <v>185</v>
      </c>
      <c r="BK87" s="173">
        <f>BK88+BK179</f>
        <v>0</v>
      </c>
    </row>
    <row r="88" spans="2:65" s="10" customFormat="1" ht="37.35" customHeight="1">
      <c r="B88" s="174"/>
      <c r="C88" s="175"/>
      <c r="D88" s="176" t="s">
        <v>72</v>
      </c>
      <c r="E88" s="177" t="s">
        <v>210</v>
      </c>
      <c r="F88" s="177" t="s">
        <v>211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P89+P115+P118+P123+P143+P169+P176</f>
        <v>0</v>
      </c>
      <c r="Q88" s="182"/>
      <c r="R88" s="183">
        <f>R89+R115+R118+R123+R143+R169+R176</f>
        <v>56.626870000000004</v>
      </c>
      <c r="S88" s="182"/>
      <c r="T88" s="184">
        <f>T89+T115+T118+T123+T143+T169+T176</f>
        <v>23.812000000000001</v>
      </c>
      <c r="AR88" s="185" t="s">
        <v>24</v>
      </c>
      <c r="AT88" s="186" t="s">
        <v>72</v>
      </c>
      <c r="AU88" s="186" t="s">
        <v>73</v>
      </c>
      <c r="AY88" s="185" t="s">
        <v>212</v>
      </c>
      <c r="BK88" s="187">
        <f>BK89+BK115+BK118+BK123+BK143+BK169+BK176</f>
        <v>0</v>
      </c>
    </row>
    <row r="89" spans="2:65" s="10" customFormat="1" ht="19.899999999999999" customHeight="1">
      <c r="B89" s="174"/>
      <c r="C89" s="175"/>
      <c r="D89" s="188" t="s">
        <v>72</v>
      </c>
      <c r="E89" s="189" t="s">
        <v>24</v>
      </c>
      <c r="F89" s="189" t="s">
        <v>213</v>
      </c>
      <c r="G89" s="175"/>
      <c r="H89" s="175"/>
      <c r="I89" s="178"/>
      <c r="J89" s="190">
        <f>BK89</f>
        <v>0</v>
      </c>
      <c r="K89" s="175"/>
      <c r="L89" s="180"/>
      <c r="M89" s="181"/>
      <c r="N89" s="182"/>
      <c r="O89" s="182"/>
      <c r="P89" s="183">
        <f>SUM(P90:P114)</f>
        <v>0</v>
      </c>
      <c r="Q89" s="182"/>
      <c r="R89" s="183">
        <f>SUM(R90:R114)</f>
        <v>6.3079999999999997E-2</v>
      </c>
      <c r="S89" s="182"/>
      <c r="T89" s="184">
        <f>SUM(T90:T114)</f>
        <v>23.812000000000001</v>
      </c>
      <c r="AR89" s="185" t="s">
        <v>24</v>
      </c>
      <c r="AT89" s="186" t="s">
        <v>72</v>
      </c>
      <c r="AU89" s="186" t="s">
        <v>24</v>
      </c>
      <c r="AY89" s="185" t="s">
        <v>212</v>
      </c>
      <c r="BK89" s="187">
        <f>SUM(BK90:BK114)</f>
        <v>0</v>
      </c>
    </row>
    <row r="90" spans="2:65" s="1" customFormat="1" ht="22.5" customHeight="1">
      <c r="B90" s="39"/>
      <c r="C90" s="191" t="s">
        <v>24</v>
      </c>
      <c r="D90" s="191" t="s">
        <v>214</v>
      </c>
      <c r="E90" s="192" t="s">
        <v>215</v>
      </c>
      <c r="F90" s="193" t="s">
        <v>216</v>
      </c>
      <c r="G90" s="194" t="s">
        <v>217</v>
      </c>
      <c r="H90" s="195">
        <v>57</v>
      </c>
      <c r="I90" s="196"/>
      <c r="J90" s="197">
        <f>ROUND(I90*H90,2)</f>
        <v>0</v>
      </c>
      <c r="K90" s="193" t="s">
        <v>218</v>
      </c>
      <c r="L90" s="59"/>
      <c r="M90" s="198" t="s">
        <v>22</v>
      </c>
      <c r="N90" s="199" t="s">
        <v>44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0.316</v>
      </c>
      <c r="T90" s="201">
        <f>S90*H90</f>
        <v>18.012</v>
      </c>
      <c r="AR90" s="22" t="s">
        <v>219</v>
      </c>
      <c r="AT90" s="22" t="s">
        <v>214</v>
      </c>
      <c r="AU90" s="22" t="s">
        <v>82</v>
      </c>
      <c r="AY90" s="22" t="s">
        <v>212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24</v>
      </c>
      <c r="BK90" s="202">
        <f>ROUND(I90*H90,2)</f>
        <v>0</v>
      </c>
      <c r="BL90" s="22" t="s">
        <v>219</v>
      </c>
      <c r="BM90" s="22" t="s">
        <v>842</v>
      </c>
    </row>
    <row r="91" spans="2:65" s="1" customFormat="1" ht="40.5">
      <c r="B91" s="39"/>
      <c r="C91" s="61"/>
      <c r="D91" s="203" t="s">
        <v>221</v>
      </c>
      <c r="E91" s="61"/>
      <c r="F91" s="204" t="s">
        <v>222</v>
      </c>
      <c r="G91" s="61"/>
      <c r="H91" s="61"/>
      <c r="I91" s="161"/>
      <c r="J91" s="61"/>
      <c r="K91" s="61"/>
      <c r="L91" s="59"/>
      <c r="M91" s="205"/>
      <c r="N91" s="40"/>
      <c r="O91" s="40"/>
      <c r="P91" s="40"/>
      <c r="Q91" s="40"/>
      <c r="R91" s="40"/>
      <c r="S91" s="40"/>
      <c r="T91" s="76"/>
      <c r="AT91" s="22" t="s">
        <v>221</v>
      </c>
      <c r="AU91" s="22" t="s">
        <v>82</v>
      </c>
    </row>
    <row r="92" spans="2:65" s="1" customFormat="1" ht="22.5" customHeight="1">
      <c r="B92" s="39"/>
      <c r="C92" s="191" t="s">
        <v>82</v>
      </c>
      <c r="D92" s="191" t="s">
        <v>214</v>
      </c>
      <c r="E92" s="192" t="s">
        <v>223</v>
      </c>
      <c r="F92" s="193" t="s">
        <v>224</v>
      </c>
      <c r="G92" s="194" t="s">
        <v>225</v>
      </c>
      <c r="H92" s="195">
        <v>20</v>
      </c>
      <c r="I92" s="196"/>
      <c r="J92" s="197">
        <f>ROUND(I92*H92,2)</f>
        <v>0</v>
      </c>
      <c r="K92" s="193" t="s">
        <v>218</v>
      </c>
      <c r="L92" s="59"/>
      <c r="M92" s="198" t="s">
        <v>22</v>
      </c>
      <c r="N92" s="199" t="s">
        <v>44</v>
      </c>
      <c r="O92" s="40"/>
      <c r="P92" s="200">
        <f>O92*H92</f>
        <v>0</v>
      </c>
      <c r="Q92" s="200">
        <v>0</v>
      </c>
      <c r="R92" s="200">
        <f>Q92*H92</f>
        <v>0</v>
      </c>
      <c r="S92" s="200">
        <v>0.28999999999999998</v>
      </c>
      <c r="T92" s="201">
        <f>S92*H92</f>
        <v>5.8</v>
      </c>
      <c r="AR92" s="22" t="s">
        <v>219</v>
      </c>
      <c r="AT92" s="22" t="s">
        <v>214</v>
      </c>
      <c r="AU92" s="22" t="s">
        <v>82</v>
      </c>
      <c r="AY92" s="22" t="s">
        <v>212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2" t="s">
        <v>24</v>
      </c>
      <c r="BK92" s="202">
        <f>ROUND(I92*H92,2)</f>
        <v>0</v>
      </c>
      <c r="BL92" s="22" t="s">
        <v>219</v>
      </c>
      <c r="BM92" s="22" t="s">
        <v>843</v>
      </c>
    </row>
    <row r="93" spans="2:65" s="1" customFormat="1" ht="27">
      <c r="B93" s="39"/>
      <c r="C93" s="61"/>
      <c r="D93" s="203" t="s">
        <v>221</v>
      </c>
      <c r="E93" s="61"/>
      <c r="F93" s="204" t="s">
        <v>228</v>
      </c>
      <c r="G93" s="61"/>
      <c r="H93" s="61"/>
      <c r="I93" s="161"/>
      <c r="J93" s="61"/>
      <c r="K93" s="61"/>
      <c r="L93" s="59"/>
      <c r="M93" s="205"/>
      <c r="N93" s="40"/>
      <c r="O93" s="40"/>
      <c r="P93" s="40"/>
      <c r="Q93" s="40"/>
      <c r="R93" s="40"/>
      <c r="S93" s="40"/>
      <c r="T93" s="76"/>
      <c r="AT93" s="22" t="s">
        <v>221</v>
      </c>
      <c r="AU93" s="22" t="s">
        <v>82</v>
      </c>
    </row>
    <row r="94" spans="2:65" s="1" customFormat="1" ht="22.5" customHeight="1">
      <c r="B94" s="39"/>
      <c r="C94" s="191" t="s">
        <v>229</v>
      </c>
      <c r="D94" s="191" t="s">
        <v>214</v>
      </c>
      <c r="E94" s="192" t="s">
        <v>230</v>
      </c>
      <c r="F94" s="193" t="s">
        <v>231</v>
      </c>
      <c r="G94" s="194" t="s">
        <v>232</v>
      </c>
      <c r="H94" s="195">
        <v>23.37</v>
      </c>
      <c r="I94" s="196"/>
      <c r="J94" s="197">
        <f>ROUND(I94*H94,2)</f>
        <v>0</v>
      </c>
      <c r="K94" s="193" t="s">
        <v>218</v>
      </c>
      <c r="L94" s="59"/>
      <c r="M94" s="198" t="s">
        <v>22</v>
      </c>
      <c r="N94" s="199" t="s">
        <v>44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219</v>
      </c>
      <c r="AT94" s="22" t="s">
        <v>214</v>
      </c>
      <c r="AU94" s="22" t="s">
        <v>82</v>
      </c>
      <c r="AY94" s="22" t="s">
        <v>212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219</v>
      </c>
      <c r="BM94" s="22" t="s">
        <v>844</v>
      </c>
    </row>
    <row r="95" spans="2:65" s="1" customFormat="1" ht="27">
      <c r="B95" s="39"/>
      <c r="C95" s="61"/>
      <c r="D95" s="206" t="s">
        <v>221</v>
      </c>
      <c r="E95" s="61"/>
      <c r="F95" s="207" t="s">
        <v>234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221</v>
      </c>
      <c r="AU95" s="22" t="s">
        <v>82</v>
      </c>
    </row>
    <row r="96" spans="2:65" s="11" customFormat="1" ht="13.5">
      <c r="B96" s="208"/>
      <c r="C96" s="209"/>
      <c r="D96" s="203" t="s">
        <v>235</v>
      </c>
      <c r="E96" s="210" t="s">
        <v>22</v>
      </c>
      <c r="F96" s="211" t="s">
        <v>845</v>
      </c>
      <c r="G96" s="209"/>
      <c r="H96" s="212">
        <v>23.37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235</v>
      </c>
      <c r="AU96" s="218" t="s">
        <v>82</v>
      </c>
      <c r="AV96" s="11" t="s">
        <v>82</v>
      </c>
      <c r="AW96" s="11" t="s">
        <v>37</v>
      </c>
      <c r="AX96" s="11" t="s">
        <v>24</v>
      </c>
      <c r="AY96" s="218" t="s">
        <v>212</v>
      </c>
    </row>
    <row r="97" spans="2:65" s="1" customFormat="1" ht="22.5" customHeight="1">
      <c r="B97" s="39"/>
      <c r="C97" s="191" t="s">
        <v>219</v>
      </c>
      <c r="D97" s="191" t="s">
        <v>214</v>
      </c>
      <c r="E97" s="192" t="s">
        <v>242</v>
      </c>
      <c r="F97" s="193" t="s">
        <v>243</v>
      </c>
      <c r="G97" s="194" t="s">
        <v>232</v>
      </c>
      <c r="H97" s="195">
        <v>23.37</v>
      </c>
      <c r="I97" s="196"/>
      <c r="J97" s="197">
        <f>ROUND(I97*H97,2)</f>
        <v>0</v>
      </c>
      <c r="K97" s="193" t="s">
        <v>218</v>
      </c>
      <c r="L97" s="59"/>
      <c r="M97" s="198" t="s">
        <v>22</v>
      </c>
      <c r="N97" s="199" t="s">
        <v>44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219</v>
      </c>
      <c r="AT97" s="22" t="s">
        <v>214</v>
      </c>
      <c r="AU97" s="22" t="s">
        <v>82</v>
      </c>
      <c r="AY97" s="22" t="s">
        <v>212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219</v>
      </c>
      <c r="BM97" s="22" t="s">
        <v>846</v>
      </c>
    </row>
    <row r="98" spans="2:65" s="1" customFormat="1" ht="40.5">
      <c r="B98" s="39"/>
      <c r="C98" s="61"/>
      <c r="D98" s="203" t="s">
        <v>221</v>
      </c>
      <c r="E98" s="61"/>
      <c r="F98" s="204" t="s">
        <v>245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221</v>
      </c>
      <c r="AU98" s="22" t="s">
        <v>82</v>
      </c>
    </row>
    <row r="99" spans="2:65" s="1" customFormat="1" ht="22.5" customHeight="1">
      <c r="B99" s="39"/>
      <c r="C99" s="191" t="s">
        <v>241</v>
      </c>
      <c r="D99" s="191" t="s">
        <v>214</v>
      </c>
      <c r="E99" s="192" t="s">
        <v>247</v>
      </c>
      <c r="F99" s="193" t="s">
        <v>248</v>
      </c>
      <c r="G99" s="194" t="s">
        <v>232</v>
      </c>
      <c r="H99" s="195">
        <v>23.37</v>
      </c>
      <c r="I99" s="196"/>
      <c r="J99" s="197">
        <f>ROUND(I99*H99,2)</f>
        <v>0</v>
      </c>
      <c r="K99" s="193" t="s">
        <v>218</v>
      </c>
      <c r="L99" s="59"/>
      <c r="M99" s="198" t="s">
        <v>22</v>
      </c>
      <c r="N99" s="199" t="s">
        <v>44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219</v>
      </c>
      <c r="AT99" s="22" t="s">
        <v>214</v>
      </c>
      <c r="AU99" s="22" t="s">
        <v>82</v>
      </c>
      <c r="AY99" s="22" t="s">
        <v>212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219</v>
      </c>
      <c r="BM99" s="22" t="s">
        <v>847</v>
      </c>
    </row>
    <row r="100" spans="2:65" s="1" customFormat="1" ht="13.5">
      <c r="B100" s="39"/>
      <c r="C100" s="61"/>
      <c r="D100" s="203" t="s">
        <v>221</v>
      </c>
      <c r="E100" s="61"/>
      <c r="F100" s="204" t="s">
        <v>248</v>
      </c>
      <c r="G100" s="61"/>
      <c r="H100" s="61"/>
      <c r="I100" s="161"/>
      <c r="J100" s="61"/>
      <c r="K100" s="61"/>
      <c r="L100" s="59"/>
      <c r="M100" s="205"/>
      <c r="N100" s="40"/>
      <c r="O100" s="40"/>
      <c r="P100" s="40"/>
      <c r="Q100" s="40"/>
      <c r="R100" s="40"/>
      <c r="S100" s="40"/>
      <c r="T100" s="76"/>
      <c r="AT100" s="22" t="s">
        <v>221</v>
      </c>
      <c r="AU100" s="22" t="s">
        <v>82</v>
      </c>
    </row>
    <row r="101" spans="2:65" s="1" customFormat="1" ht="22.5" customHeight="1">
      <c r="B101" s="39"/>
      <c r="C101" s="191" t="s">
        <v>246</v>
      </c>
      <c r="D101" s="191" t="s">
        <v>214</v>
      </c>
      <c r="E101" s="192" t="s">
        <v>251</v>
      </c>
      <c r="F101" s="193" t="s">
        <v>252</v>
      </c>
      <c r="G101" s="194" t="s">
        <v>253</v>
      </c>
      <c r="H101" s="195">
        <v>49.076999999999998</v>
      </c>
      <c r="I101" s="196"/>
      <c r="J101" s="197">
        <f>ROUND(I101*H101,2)</f>
        <v>0</v>
      </c>
      <c r="K101" s="193" t="s">
        <v>218</v>
      </c>
      <c r="L101" s="59"/>
      <c r="M101" s="198" t="s">
        <v>22</v>
      </c>
      <c r="N101" s="199" t="s">
        <v>44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219</v>
      </c>
      <c r="AT101" s="22" t="s">
        <v>214</v>
      </c>
      <c r="AU101" s="22" t="s">
        <v>82</v>
      </c>
      <c r="AY101" s="22" t="s">
        <v>212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219</v>
      </c>
      <c r="BM101" s="22" t="s">
        <v>848</v>
      </c>
    </row>
    <row r="102" spans="2:65" s="1" customFormat="1" ht="13.5">
      <c r="B102" s="39"/>
      <c r="C102" s="61"/>
      <c r="D102" s="206" t="s">
        <v>221</v>
      </c>
      <c r="E102" s="61"/>
      <c r="F102" s="207" t="s">
        <v>255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221</v>
      </c>
      <c r="AU102" s="22" t="s">
        <v>82</v>
      </c>
    </row>
    <row r="103" spans="2:65" s="11" customFormat="1" ht="13.5">
      <c r="B103" s="208"/>
      <c r="C103" s="209"/>
      <c r="D103" s="203" t="s">
        <v>235</v>
      </c>
      <c r="E103" s="210" t="s">
        <v>22</v>
      </c>
      <c r="F103" s="211" t="s">
        <v>849</v>
      </c>
      <c r="G103" s="209"/>
      <c r="H103" s="212">
        <v>49.076999999999998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235</v>
      </c>
      <c r="AU103" s="218" t="s">
        <v>82</v>
      </c>
      <c r="AV103" s="11" t="s">
        <v>82</v>
      </c>
      <c r="AW103" s="11" t="s">
        <v>37</v>
      </c>
      <c r="AX103" s="11" t="s">
        <v>24</v>
      </c>
      <c r="AY103" s="218" t="s">
        <v>212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645</v>
      </c>
      <c r="F104" s="193" t="s">
        <v>646</v>
      </c>
      <c r="G104" s="194" t="s">
        <v>217</v>
      </c>
      <c r="H104" s="195">
        <v>2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850</v>
      </c>
    </row>
    <row r="105" spans="2:65" s="1" customFormat="1" ht="27">
      <c r="B105" s="39"/>
      <c r="C105" s="61"/>
      <c r="D105" s="203" t="s">
        <v>221</v>
      </c>
      <c r="E105" s="61"/>
      <c r="F105" s="204" t="s">
        <v>648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" customFormat="1" ht="22.5" customHeight="1">
      <c r="B106" s="39"/>
      <c r="C106" s="222" t="s">
        <v>258</v>
      </c>
      <c r="D106" s="222" t="s">
        <v>274</v>
      </c>
      <c r="E106" s="223" t="s">
        <v>649</v>
      </c>
      <c r="F106" s="224" t="s">
        <v>650</v>
      </c>
      <c r="G106" s="225" t="s">
        <v>651</v>
      </c>
      <c r="H106" s="226">
        <v>0.08</v>
      </c>
      <c r="I106" s="227"/>
      <c r="J106" s="228">
        <f>ROUND(I106*H106,2)</f>
        <v>0</v>
      </c>
      <c r="K106" s="224" t="s">
        <v>218</v>
      </c>
      <c r="L106" s="229"/>
      <c r="M106" s="230" t="s">
        <v>22</v>
      </c>
      <c r="N106" s="231" t="s">
        <v>44</v>
      </c>
      <c r="O106" s="40"/>
      <c r="P106" s="200">
        <f>O106*H106</f>
        <v>0</v>
      </c>
      <c r="Q106" s="200">
        <v>1E-3</v>
      </c>
      <c r="R106" s="200">
        <f>Q106*H106</f>
        <v>8.0000000000000007E-5</v>
      </c>
      <c r="S106" s="200">
        <v>0</v>
      </c>
      <c r="T106" s="201">
        <f>S106*H106</f>
        <v>0</v>
      </c>
      <c r="AR106" s="22" t="s">
        <v>258</v>
      </c>
      <c r="AT106" s="22" t="s">
        <v>274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851</v>
      </c>
    </row>
    <row r="107" spans="2:65" s="1" customFormat="1" ht="13.5">
      <c r="B107" s="39"/>
      <c r="C107" s="61"/>
      <c r="D107" s="206" t="s">
        <v>221</v>
      </c>
      <c r="E107" s="61"/>
      <c r="F107" s="207" t="s">
        <v>653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1" customFormat="1" ht="13.5">
      <c r="B108" s="208"/>
      <c r="C108" s="209"/>
      <c r="D108" s="203" t="s">
        <v>235</v>
      </c>
      <c r="E108" s="209"/>
      <c r="F108" s="211" t="s">
        <v>852</v>
      </c>
      <c r="G108" s="209"/>
      <c r="H108" s="212">
        <v>0.08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235</v>
      </c>
      <c r="AU108" s="218" t="s">
        <v>82</v>
      </c>
      <c r="AV108" s="11" t="s">
        <v>82</v>
      </c>
      <c r="AW108" s="11" t="s">
        <v>6</v>
      </c>
      <c r="AX108" s="11" t="s">
        <v>24</v>
      </c>
      <c r="AY108" s="218" t="s">
        <v>212</v>
      </c>
    </row>
    <row r="109" spans="2:65" s="1" customFormat="1" ht="31.5" customHeight="1">
      <c r="B109" s="39"/>
      <c r="C109" s="191" t="s">
        <v>264</v>
      </c>
      <c r="D109" s="191" t="s">
        <v>214</v>
      </c>
      <c r="E109" s="192" t="s">
        <v>655</v>
      </c>
      <c r="F109" s="193" t="s">
        <v>656</v>
      </c>
      <c r="G109" s="194" t="s">
        <v>217</v>
      </c>
      <c r="H109" s="195">
        <v>2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853</v>
      </c>
    </row>
    <row r="110" spans="2:65" s="1" customFormat="1" ht="27">
      <c r="B110" s="39"/>
      <c r="C110" s="61"/>
      <c r="D110" s="203" t="s">
        <v>221</v>
      </c>
      <c r="E110" s="61"/>
      <c r="F110" s="204" t="s">
        <v>658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222" t="s">
        <v>29</v>
      </c>
      <c r="D111" s="222" t="s">
        <v>274</v>
      </c>
      <c r="E111" s="223" t="s">
        <v>659</v>
      </c>
      <c r="F111" s="224" t="s">
        <v>660</v>
      </c>
      <c r="G111" s="225" t="s">
        <v>232</v>
      </c>
      <c r="H111" s="226">
        <v>0.3</v>
      </c>
      <c r="I111" s="227"/>
      <c r="J111" s="228">
        <f>ROUND(I111*H111,2)</f>
        <v>0</v>
      </c>
      <c r="K111" s="224" t="s">
        <v>218</v>
      </c>
      <c r="L111" s="229"/>
      <c r="M111" s="230" t="s">
        <v>22</v>
      </c>
      <c r="N111" s="231" t="s">
        <v>44</v>
      </c>
      <c r="O111" s="40"/>
      <c r="P111" s="200">
        <f>O111*H111</f>
        <v>0</v>
      </c>
      <c r="Q111" s="200">
        <v>0.21</v>
      </c>
      <c r="R111" s="200">
        <f>Q111*H111</f>
        <v>6.3E-2</v>
      </c>
      <c r="S111" s="200">
        <v>0</v>
      </c>
      <c r="T111" s="201">
        <f>S111*H111</f>
        <v>0</v>
      </c>
      <c r="AR111" s="22" t="s">
        <v>258</v>
      </c>
      <c r="AT111" s="22" t="s">
        <v>274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854</v>
      </c>
    </row>
    <row r="112" spans="2:65" s="1" customFormat="1" ht="13.5">
      <c r="B112" s="39"/>
      <c r="C112" s="61"/>
      <c r="D112" s="206" t="s">
        <v>221</v>
      </c>
      <c r="E112" s="61"/>
      <c r="F112" s="207" t="s">
        <v>662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1" customFormat="1" ht="13.5">
      <c r="B113" s="208"/>
      <c r="C113" s="209"/>
      <c r="D113" s="206" t="s">
        <v>235</v>
      </c>
      <c r="E113" s="219" t="s">
        <v>22</v>
      </c>
      <c r="F113" s="220" t="s">
        <v>855</v>
      </c>
      <c r="G113" s="209"/>
      <c r="H113" s="221">
        <v>0.3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235</v>
      </c>
      <c r="AU113" s="218" t="s">
        <v>82</v>
      </c>
      <c r="AV113" s="11" t="s">
        <v>82</v>
      </c>
      <c r="AW113" s="11" t="s">
        <v>37</v>
      </c>
      <c r="AX113" s="11" t="s">
        <v>73</v>
      </c>
      <c r="AY113" s="218" t="s">
        <v>212</v>
      </c>
    </row>
    <row r="114" spans="2:65" s="12" customFormat="1" ht="13.5">
      <c r="B114" s="235"/>
      <c r="C114" s="236"/>
      <c r="D114" s="206" t="s">
        <v>235</v>
      </c>
      <c r="E114" s="237" t="s">
        <v>22</v>
      </c>
      <c r="F114" s="238" t="s">
        <v>791</v>
      </c>
      <c r="G114" s="236"/>
      <c r="H114" s="239">
        <v>0.3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235</v>
      </c>
      <c r="AU114" s="245" t="s">
        <v>82</v>
      </c>
      <c r="AV114" s="12" t="s">
        <v>219</v>
      </c>
      <c r="AW114" s="12" t="s">
        <v>37</v>
      </c>
      <c r="AX114" s="12" t="s">
        <v>24</v>
      </c>
      <c r="AY114" s="245" t="s">
        <v>212</v>
      </c>
    </row>
    <row r="115" spans="2:65" s="10" customFormat="1" ht="29.85" customHeight="1">
      <c r="B115" s="174"/>
      <c r="C115" s="175"/>
      <c r="D115" s="188" t="s">
        <v>72</v>
      </c>
      <c r="E115" s="189" t="s">
        <v>82</v>
      </c>
      <c r="F115" s="189" t="s">
        <v>257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SUM(P116:P117)</f>
        <v>0</v>
      </c>
      <c r="Q115" s="182"/>
      <c r="R115" s="183">
        <f>SUM(R116:R117)</f>
        <v>0</v>
      </c>
      <c r="S115" s="182"/>
      <c r="T115" s="184">
        <f>SUM(T116:T117)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SUM(BK116:BK117)</f>
        <v>0</v>
      </c>
    </row>
    <row r="116" spans="2:65" s="1" customFormat="1" ht="22.5" customHeight="1">
      <c r="B116" s="39"/>
      <c r="C116" s="191" t="s">
        <v>273</v>
      </c>
      <c r="D116" s="191" t="s">
        <v>214</v>
      </c>
      <c r="E116" s="192" t="s">
        <v>259</v>
      </c>
      <c r="F116" s="193" t="s">
        <v>260</v>
      </c>
      <c r="G116" s="194" t="s">
        <v>217</v>
      </c>
      <c r="H116" s="195">
        <v>57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856</v>
      </c>
    </row>
    <row r="117" spans="2:65" s="1" customFormat="1" ht="27">
      <c r="B117" s="39"/>
      <c r="C117" s="61"/>
      <c r="D117" s="206" t="s">
        <v>221</v>
      </c>
      <c r="E117" s="61"/>
      <c r="F117" s="207" t="s">
        <v>262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0" customFormat="1" ht="29.85" customHeight="1">
      <c r="B118" s="174"/>
      <c r="C118" s="175"/>
      <c r="D118" s="188" t="s">
        <v>72</v>
      </c>
      <c r="E118" s="189" t="s">
        <v>229</v>
      </c>
      <c r="F118" s="189" t="s">
        <v>793</v>
      </c>
      <c r="G118" s="175"/>
      <c r="H118" s="175"/>
      <c r="I118" s="178"/>
      <c r="J118" s="190">
        <f>BK118</f>
        <v>0</v>
      </c>
      <c r="K118" s="175"/>
      <c r="L118" s="180"/>
      <c r="M118" s="181"/>
      <c r="N118" s="182"/>
      <c r="O118" s="182"/>
      <c r="P118" s="183">
        <f>SUM(P119:P122)</f>
        <v>0</v>
      </c>
      <c r="Q118" s="182"/>
      <c r="R118" s="183">
        <f>SUM(R119:R122)</f>
        <v>7.2865100000000007</v>
      </c>
      <c r="S118" s="182"/>
      <c r="T118" s="184">
        <f>SUM(T119:T122)</f>
        <v>0</v>
      </c>
      <c r="AR118" s="185" t="s">
        <v>24</v>
      </c>
      <c r="AT118" s="186" t="s">
        <v>72</v>
      </c>
      <c r="AU118" s="186" t="s">
        <v>24</v>
      </c>
      <c r="AY118" s="185" t="s">
        <v>212</v>
      </c>
      <c r="BK118" s="187">
        <f>SUM(BK119:BK122)</f>
        <v>0</v>
      </c>
    </row>
    <row r="119" spans="2:65" s="1" customFormat="1" ht="31.5" customHeight="1">
      <c r="B119" s="39"/>
      <c r="C119" s="191" t="s">
        <v>280</v>
      </c>
      <c r="D119" s="191" t="s">
        <v>214</v>
      </c>
      <c r="E119" s="192" t="s">
        <v>794</v>
      </c>
      <c r="F119" s="193" t="s">
        <v>795</v>
      </c>
      <c r="G119" s="194" t="s">
        <v>225</v>
      </c>
      <c r="H119" s="195">
        <v>13</v>
      </c>
      <c r="I119" s="196"/>
      <c r="J119" s="197">
        <f>ROUND(I119*H119,2)</f>
        <v>0</v>
      </c>
      <c r="K119" s="193" t="s">
        <v>218</v>
      </c>
      <c r="L119" s="59"/>
      <c r="M119" s="198" t="s">
        <v>22</v>
      </c>
      <c r="N119" s="199" t="s">
        <v>44</v>
      </c>
      <c r="O119" s="40"/>
      <c r="P119" s="200">
        <f>O119*H119</f>
        <v>0</v>
      </c>
      <c r="Q119" s="200">
        <v>0.24127000000000001</v>
      </c>
      <c r="R119" s="200">
        <f>Q119*H119</f>
        <v>3.1365100000000004</v>
      </c>
      <c r="S119" s="200">
        <v>0</v>
      </c>
      <c r="T119" s="201">
        <f>S119*H119</f>
        <v>0</v>
      </c>
      <c r="AR119" s="22" t="s">
        <v>219</v>
      </c>
      <c r="AT119" s="22" t="s">
        <v>214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857</v>
      </c>
    </row>
    <row r="120" spans="2:65" s="1" customFormat="1" ht="13.5">
      <c r="B120" s="39"/>
      <c r="C120" s="61"/>
      <c r="D120" s="203" t="s">
        <v>221</v>
      </c>
      <c r="E120" s="61"/>
      <c r="F120" s="204" t="s">
        <v>797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" customFormat="1" ht="22.5" customHeight="1">
      <c r="B121" s="39"/>
      <c r="C121" s="222" t="s">
        <v>286</v>
      </c>
      <c r="D121" s="222" t="s">
        <v>274</v>
      </c>
      <c r="E121" s="223" t="s">
        <v>798</v>
      </c>
      <c r="F121" s="224" t="s">
        <v>799</v>
      </c>
      <c r="G121" s="225" t="s">
        <v>283</v>
      </c>
      <c r="H121" s="226">
        <v>83</v>
      </c>
      <c r="I121" s="227"/>
      <c r="J121" s="228">
        <f>ROUND(I121*H121,2)</f>
        <v>0</v>
      </c>
      <c r="K121" s="224" t="s">
        <v>218</v>
      </c>
      <c r="L121" s="229"/>
      <c r="M121" s="230" t="s">
        <v>22</v>
      </c>
      <c r="N121" s="231" t="s">
        <v>44</v>
      </c>
      <c r="O121" s="40"/>
      <c r="P121" s="200">
        <f>O121*H121</f>
        <v>0</v>
      </c>
      <c r="Q121" s="200">
        <v>0.05</v>
      </c>
      <c r="R121" s="200">
        <f>Q121*H121</f>
        <v>4.1500000000000004</v>
      </c>
      <c r="S121" s="200">
        <v>0</v>
      </c>
      <c r="T121" s="201">
        <f>S121*H121</f>
        <v>0</v>
      </c>
      <c r="AR121" s="22" t="s">
        <v>258</v>
      </c>
      <c r="AT121" s="22" t="s">
        <v>274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858</v>
      </c>
    </row>
    <row r="122" spans="2:65" s="1" customFormat="1" ht="27">
      <c r="B122" s="39"/>
      <c r="C122" s="61"/>
      <c r="D122" s="206" t="s">
        <v>221</v>
      </c>
      <c r="E122" s="61"/>
      <c r="F122" s="207" t="s">
        <v>801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0" customFormat="1" ht="29.85" customHeight="1">
      <c r="B123" s="174"/>
      <c r="C123" s="175"/>
      <c r="D123" s="188" t="s">
        <v>72</v>
      </c>
      <c r="E123" s="189" t="s">
        <v>241</v>
      </c>
      <c r="F123" s="189" t="s">
        <v>263</v>
      </c>
      <c r="G123" s="175"/>
      <c r="H123" s="175"/>
      <c r="I123" s="178"/>
      <c r="J123" s="190">
        <f>BK123</f>
        <v>0</v>
      </c>
      <c r="K123" s="175"/>
      <c r="L123" s="180"/>
      <c r="M123" s="181"/>
      <c r="N123" s="182"/>
      <c r="O123" s="182"/>
      <c r="P123" s="183">
        <f>SUM(P124:P142)</f>
        <v>0</v>
      </c>
      <c r="Q123" s="182"/>
      <c r="R123" s="183">
        <f>SUM(R124:R142)</f>
        <v>42.987530000000007</v>
      </c>
      <c r="S123" s="182"/>
      <c r="T123" s="184">
        <f>SUM(T124:T142)</f>
        <v>0</v>
      </c>
      <c r="AR123" s="185" t="s">
        <v>24</v>
      </c>
      <c r="AT123" s="186" t="s">
        <v>72</v>
      </c>
      <c r="AU123" s="186" t="s">
        <v>24</v>
      </c>
      <c r="AY123" s="185" t="s">
        <v>212</v>
      </c>
      <c r="BK123" s="187">
        <f>SUM(BK124:BK142)</f>
        <v>0</v>
      </c>
    </row>
    <row r="124" spans="2:65" s="1" customFormat="1" ht="22.5" customHeight="1">
      <c r="B124" s="39"/>
      <c r="C124" s="191" t="s">
        <v>291</v>
      </c>
      <c r="D124" s="191" t="s">
        <v>214</v>
      </c>
      <c r="E124" s="192" t="s">
        <v>664</v>
      </c>
      <c r="F124" s="193" t="s">
        <v>665</v>
      </c>
      <c r="G124" s="194" t="s">
        <v>217</v>
      </c>
      <c r="H124" s="195">
        <v>76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0.27994000000000002</v>
      </c>
      <c r="R124" s="200">
        <f>Q124*H124</f>
        <v>21.275440000000003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859</v>
      </c>
    </row>
    <row r="125" spans="2:65" s="1" customFormat="1" ht="13.5">
      <c r="B125" s="39"/>
      <c r="C125" s="61"/>
      <c r="D125" s="206" t="s">
        <v>221</v>
      </c>
      <c r="E125" s="61"/>
      <c r="F125" s="207" t="s">
        <v>667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1" customFormat="1" ht="13.5">
      <c r="B126" s="208"/>
      <c r="C126" s="209"/>
      <c r="D126" s="203" t="s">
        <v>235</v>
      </c>
      <c r="E126" s="210" t="s">
        <v>22</v>
      </c>
      <c r="F126" s="211" t="s">
        <v>860</v>
      </c>
      <c r="G126" s="209"/>
      <c r="H126" s="212">
        <v>76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235</v>
      </c>
      <c r="AU126" s="218" t="s">
        <v>82</v>
      </c>
      <c r="AV126" s="11" t="s">
        <v>82</v>
      </c>
      <c r="AW126" s="11" t="s">
        <v>37</v>
      </c>
      <c r="AX126" s="11" t="s">
        <v>24</v>
      </c>
      <c r="AY126" s="218" t="s">
        <v>212</v>
      </c>
    </row>
    <row r="127" spans="2:65" s="1" customFormat="1" ht="22.5" customHeight="1">
      <c r="B127" s="39"/>
      <c r="C127" s="191" t="s">
        <v>10</v>
      </c>
      <c r="D127" s="191" t="s">
        <v>214</v>
      </c>
      <c r="E127" s="192" t="s">
        <v>394</v>
      </c>
      <c r="F127" s="193" t="s">
        <v>395</v>
      </c>
      <c r="G127" s="194" t="s">
        <v>217</v>
      </c>
      <c r="H127" s="195">
        <v>19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0.378</v>
      </c>
      <c r="R127" s="200">
        <f>Q127*H127</f>
        <v>7.1820000000000004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861</v>
      </c>
    </row>
    <row r="128" spans="2:65" s="1" customFormat="1" ht="13.5">
      <c r="B128" s="39"/>
      <c r="C128" s="61"/>
      <c r="D128" s="203" t="s">
        <v>221</v>
      </c>
      <c r="E128" s="61"/>
      <c r="F128" s="204" t="s">
        <v>397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300</v>
      </c>
      <c r="D129" s="191" t="s">
        <v>214</v>
      </c>
      <c r="E129" s="192" t="s">
        <v>398</v>
      </c>
      <c r="F129" s="193" t="s">
        <v>399</v>
      </c>
      <c r="G129" s="194" t="s">
        <v>217</v>
      </c>
      <c r="H129" s="195">
        <v>19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6.6000000000000003E-2</v>
      </c>
      <c r="R129" s="200">
        <f>Q129*H129</f>
        <v>1.254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862</v>
      </c>
    </row>
    <row r="130" spans="2:65" s="1" customFormat="1" ht="13.5">
      <c r="B130" s="39"/>
      <c r="C130" s="61"/>
      <c r="D130" s="203" t="s">
        <v>221</v>
      </c>
      <c r="E130" s="61"/>
      <c r="F130" s="204" t="s">
        <v>401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305</v>
      </c>
      <c r="D131" s="191" t="s">
        <v>214</v>
      </c>
      <c r="E131" s="192" t="s">
        <v>671</v>
      </c>
      <c r="F131" s="193" t="s">
        <v>672</v>
      </c>
      <c r="G131" s="194" t="s">
        <v>217</v>
      </c>
      <c r="H131" s="195">
        <v>35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0.18462999999999999</v>
      </c>
      <c r="R131" s="200">
        <f>Q131*H131</f>
        <v>6.4620499999999996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863</v>
      </c>
    </row>
    <row r="132" spans="2:65" s="1" customFormat="1" ht="27">
      <c r="B132" s="39"/>
      <c r="C132" s="61"/>
      <c r="D132" s="203" t="s">
        <v>221</v>
      </c>
      <c r="E132" s="61"/>
      <c r="F132" s="204" t="s">
        <v>674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31.5" customHeight="1">
      <c r="B133" s="39"/>
      <c r="C133" s="191" t="s">
        <v>310</v>
      </c>
      <c r="D133" s="191" t="s">
        <v>214</v>
      </c>
      <c r="E133" s="192" t="s">
        <v>675</v>
      </c>
      <c r="F133" s="193" t="s">
        <v>676</v>
      </c>
      <c r="G133" s="194" t="s">
        <v>217</v>
      </c>
      <c r="H133" s="195">
        <v>35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0.10373</v>
      </c>
      <c r="R133" s="200">
        <f>Q133*H133</f>
        <v>3.6305499999999999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864</v>
      </c>
    </row>
    <row r="134" spans="2:65" s="1" customFormat="1" ht="27">
      <c r="B134" s="39"/>
      <c r="C134" s="61"/>
      <c r="D134" s="203" t="s">
        <v>221</v>
      </c>
      <c r="E134" s="61"/>
      <c r="F134" s="204" t="s">
        <v>678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315</v>
      </c>
      <c r="D135" s="191" t="s">
        <v>214</v>
      </c>
      <c r="E135" s="192" t="s">
        <v>402</v>
      </c>
      <c r="F135" s="193" t="s">
        <v>403</v>
      </c>
      <c r="G135" s="194" t="s">
        <v>217</v>
      </c>
      <c r="H135" s="195">
        <v>19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0.12966</v>
      </c>
      <c r="R135" s="200">
        <f>Q135*H135</f>
        <v>2.4635400000000001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865</v>
      </c>
    </row>
    <row r="136" spans="2:65" s="1" customFormat="1" ht="27">
      <c r="B136" s="39"/>
      <c r="C136" s="61"/>
      <c r="D136" s="203" t="s">
        <v>221</v>
      </c>
      <c r="E136" s="61"/>
      <c r="F136" s="204" t="s">
        <v>405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320</v>
      </c>
      <c r="D137" s="191" t="s">
        <v>214</v>
      </c>
      <c r="E137" s="192" t="s">
        <v>476</v>
      </c>
      <c r="F137" s="193" t="s">
        <v>477</v>
      </c>
      <c r="G137" s="194" t="s">
        <v>217</v>
      </c>
      <c r="H137" s="195">
        <v>3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8.4250000000000005E-2</v>
      </c>
      <c r="R137" s="200">
        <f>Q137*H137</f>
        <v>0.25275000000000003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866</v>
      </c>
    </row>
    <row r="138" spans="2:65" s="1" customFormat="1" ht="40.5">
      <c r="B138" s="39"/>
      <c r="C138" s="61"/>
      <c r="D138" s="203" t="s">
        <v>221</v>
      </c>
      <c r="E138" s="61"/>
      <c r="F138" s="204" t="s">
        <v>479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222" t="s">
        <v>9</v>
      </c>
      <c r="D139" s="222" t="s">
        <v>274</v>
      </c>
      <c r="E139" s="223" t="s">
        <v>480</v>
      </c>
      <c r="F139" s="224" t="s">
        <v>481</v>
      </c>
      <c r="G139" s="225" t="s">
        <v>217</v>
      </c>
      <c r="H139" s="226">
        <v>3.2</v>
      </c>
      <c r="I139" s="227"/>
      <c r="J139" s="228">
        <f>ROUND(I139*H139,2)</f>
        <v>0</v>
      </c>
      <c r="K139" s="224" t="s">
        <v>218</v>
      </c>
      <c r="L139" s="229"/>
      <c r="M139" s="230" t="s">
        <v>22</v>
      </c>
      <c r="N139" s="231" t="s">
        <v>44</v>
      </c>
      <c r="O139" s="40"/>
      <c r="P139" s="200">
        <f>O139*H139</f>
        <v>0</v>
      </c>
      <c r="Q139" s="200">
        <v>0.14599999999999999</v>
      </c>
      <c r="R139" s="200">
        <f>Q139*H139</f>
        <v>0.4672</v>
      </c>
      <c r="S139" s="200">
        <v>0</v>
      </c>
      <c r="T139" s="201">
        <f>S139*H139</f>
        <v>0</v>
      </c>
      <c r="AR139" s="22" t="s">
        <v>258</v>
      </c>
      <c r="AT139" s="22" t="s">
        <v>274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867</v>
      </c>
    </row>
    <row r="140" spans="2:65" s="1" customFormat="1" ht="27">
      <c r="B140" s="39"/>
      <c r="C140" s="61"/>
      <c r="D140" s="203" t="s">
        <v>221</v>
      </c>
      <c r="E140" s="61"/>
      <c r="F140" s="204" t="s">
        <v>483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329</v>
      </c>
      <c r="D141" s="191" t="s">
        <v>214</v>
      </c>
      <c r="E141" s="192" t="s">
        <v>484</v>
      </c>
      <c r="F141" s="193" t="s">
        <v>485</v>
      </c>
      <c r="G141" s="194" t="s">
        <v>225</v>
      </c>
      <c r="H141" s="195">
        <v>24.5</v>
      </c>
      <c r="I141" s="196"/>
      <c r="J141" s="197">
        <f>ROUND(I141*H141,2)</f>
        <v>0</v>
      </c>
      <c r="K141" s="193" t="s">
        <v>22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868</v>
      </c>
    </row>
    <row r="142" spans="2:65" s="1" customFormat="1" ht="13.5">
      <c r="B142" s="39"/>
      <c r="C142" s="61"/>
      <c r="D142" s="206" t="s">
        <v>221</v>
      </c>
      <c r="E142" s="61"/>
      <c r="F142" s="207" t="s">
        <v>485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0" customFormat="1" ht="29.85" customHeight="1">
      <c r="B143" s="174"/>
      <c r="C143" s="175"/>
      <c r="D143" s="188" t="s">
        <v>72</v>
      </c>
      <c r="E143" s="189" t="s">
        <v>264</v>
      </c>
      <c r="F143" s="189" t="s">
        <v>279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SUM(P144:P168)</f>
        <v>0</v>
      </c>
      <c r="Q143" s="182"/>
      <c r="R143" s="183">
        <f>SUM(R144:R168)</f>
        <v>6.2897500000000006</v>
      </c>
      <c r="S143" s="182"/>
      <c r="T143" s="184">
        <f>SUM(T144:T168)</f>
        <v>0</v>
      </c>
      <c r="AR143" s="185" t="s">
        <v>24</v>
      </c>
      <c r="AT143" s="186" t="s">
        <v>72</v>
      </c>
      <c r="AU143" s="186" t="s">
        <v>24</v>
      </c>
      <c r="AY143" s="185" t="s">
        <v>212</v>
      </c>
      <c r="BK143" s="187">
        <f>SUM(BK144:BK168)</f>
        <v>0</v>
      </c>
    </row>
    <row r="144" spans="2:65" s="1" customFormat="1" ht="22.5" customHeight="1">
      <c r="B144" s="39"/>
      <c r="C144" s="191" t="s">
        <v>333</v>
      </c>
      <c r="D144" s="191" t="s">
        <v>214</v>
      </c>
      <c r="E144" s="192" t="s">
        <v>281</v>
      </c>
      <c r="F144" s="193" t="s">
        <v>282</v>
      </c>
      <c r="G144" s="194" t="s">
        <v>283</v>
      </c>
      <c r="H144" s="195">
        <v>1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869</v>
      </c>
    </row>
    <row r="145" spans="2:65" s="1" customFormat="1" ht="27">
      <c r="B145" s="39"/>
      <c r="C145" s="61"/>
      <c r="D145" s="203" t="s">
        <v>221</v>
      </c>
      <c r="E145" s="61"/>
      <c r="F145" s="204" t="s">
        <v>285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338</v>
      </c>
      <c r="D146" s="191" t="s">
        <v>214</v>
      </c>
      <c r="E146" s="192" t="s">
        <v>287</v>
      </c>
      <c r="F146" s="193" t="s">
        <v>288</v>
      </c>
      <c r="G146" s="194" t="s">
        <v>283</v>
      </c>
      <c r="H146" s="195">
        <v>30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870</v>
      </c>
    </row>
    <row r="147" spans="2:65" s="1" customFormat="1" ht="27">
      <c r="B147" s="39"/>
      <c r="C147" s="61"/>
      <c r="D147" s="203" t="s">
        <v>221</v>
      </c>
      <c r="E147" s="61"/>
      <c r="F147" s="204" t="s">
        <v>290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345</v>
      </c>
      <c r="D148" s="191" t="s">
        <v>214</v>
      </c>
      <c r="E148" s="192" t="s">
        <v>292</v>
      </c>
      <c r="F148" s="193" t="s">
        <v>293</v>
      </c>
      <c r="G148" s="194" t="s">
        <v>283</v>
      </c>
      <c r="H148" s="195">
        <v>2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871</v>
      </c>
    </row>
    <row r="149" spans="2:65" s="1" customFormat="1" ht="13.5">
      <c r="B149" s="39"/>
      <c r="C149" s="61"/>
      <c r="D149" s="203" t="s">
        <v>221</v>
      </c>
      <c r="E149" s="61"/>
      <c r="F149" s="204" t="s">
        <v>295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" customFormat="1" ht="22.5" customHeight="1">
      <c r="B150" s="39"/>
      <c r="C150" s="191" t="s">
        <v>350</v>
      </c>
      <c r="D150" s="191" t="s">
        <v>214</v>
      </c>
      <c r="E150" s="192" t="s">
        <v>296</v>
      </c>
      <c r="F150" s="193" t="s">
        <v>297</v>
      </c>
      <c r="G150" s="194" t="s">
        <v>283</v>
      </c>
      <c r="H150" s="195">
        <v>30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219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219</v>
      </c>
      <c r="BM150" s="22" t="s">
        <v>872</v>
      </c>
    </row>
    <row r="151" spans="2:65" s="1" customFormat="1" ht="27">
      <c r="B151" s="39"/>
      <c r="C151" s="61"/>
      <c r="D151" s="203" t="s">
        <v>221</v>
      </c>
      <c r="E151" s="61"/>
      <c r="F151" s="204" t="s">
        <v>299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" customFormat="1" ht="22.5" customHeight="1">
      <c r="B152" s="39"/>
      <c r="C152" s="191" t="s">
        <v>355</v>
      </c>
      <c r="D152" s="191" t="s">
        <v>214</v>
      </c>
      <c r="E152" s="192" t="s">
        <v>301</v>
      </c>
      <c r="F152" s="193" t="s">
        <v>302</v>
      </c>
      <c r="G152" s="194" t="s">
        <v>283</v>
      </c>
      <c r="H152" s="195">
        <v>10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219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873</v>
      </c>
    </row>
    <row r="153" spans="2:65" s="1" customFormat="1" ht="13.5">
      <c r="B153" s="39"/>
      <c r="C153" s="61"/>
      <c r="D153" s="203" t="s">
        <v>221</v>
      </c>
      <c r="E153" s="61"/>
      <c r="F153" s="204" t="s">
        <v>304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" customFormat="1" ht="22.5" customHeight="1">
      <c r="B154" s="39"/>
      <c r="C154" s="191" t="s">
        <v>362</v>
      </c>
      <c r="D154" s="191" t="s">
        <v>214</v>
      </c>
      <c r="E154" s="192" t="s">
        <v>306</v>
      </c>
      <c r="F154" s="193" t="s">
        <v>307</v>
      </c>
      <c r="G154" s="194" t="s">
        <v>283</v>
      </c>
      <c r="H154" s="195">
        <v>30</v>
      </c>
      <c r="I154" s="196"/>
      <c r="J154" s="197">
        <f>ROUND(I154*H154,2)</f>
        <v>0</v>
      </c>
      <c r="K154" s="193" t="s">
        <v>218</v>
      </c>
      <c r="L154" s="59"/>
      <c r="M154" s="198" t="s">
        <v>22</v>
      </c>
      <c r="N154" s="199" t="s">
        <v>44</v>
      </c>
      <c r="O154" s="40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2" t="s">
        <v>219</v>
      </c>
      <c r="AT154" s="22" t="s">
        <v>214</v>
      </c>
      <c r="AU154" s="22" t="s">
        <v>82</v>
      </c>
      <c r="AY154" s="22" t="s">
        <v>212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219</v>
      </c>
      <c r="BM154" s="22" t="s">
        <v>874</v>
      </c>
    </row>
    <row r="155" spans="2:65" s="1" customFormat="1" ht="27">
      <c r="B155" s="39"/>
      <c r="C155" s="61"/>
      <c r="D155" s="203" t="s">
        <v>221</v>
      </c>
      <c r="E155" s="61"/>
      <c r="F155" s="204" t="s">
        <v>309</v>
      </c>
      <c r="G155" s="61"/>
      <c r="H155" s="61"/>
      <c r="I155" s="161"/>
      <c r="J155" s="61"/>
      <c r="K155" s="61"/>
      <c r="L155" s="59"/>
      <c r="M155" s="205"/>
      <c r="N155" s="40"/>
      <c r="O155" s="40"/>
      <c r="P155" s="40"/>
      <c r="Q155" s="40"/>
      <c r="R155" s="40"/>
      <c r="S155" s="40"/>
      <c r="T155" s="76"/>
      <c r="AT155" s="22" t="s">
        <v>221</v>
      </c>
      <c r="AU155" s="22" t="s">
        <v>82</v>
      </c>
    </row>
    <row r="156" spans="2:65" s="1" customFormat="1" ht="31.5" customHeight="1">
      <c r="B156" s="39"/>
      <c r="C156" s="191" t="s">
        <v>371</v>
      </c>
      <c r="D156" s="191" t="s">
        <v>214</v>
      </c>
      <c r="E156" s="192" t="s">
        <v>690</v>
      </c>
      <c r="F156" s="193" t="s">
        <v>691</v>
      </c>
      <c r="G156" s="194" t="s">
        <v>225</v>
      </c>
      <c r="H156" s="195">
        <v>3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0.16849</v>
      </c>
      <c r="R156" s="200">
        <f>Q156*H156</f>
        <v>0.50546999999999997</v>
      </c>
      <c r="S156" s="200">
        <v>0</v>
      </c>
      <c r="T156" s="201">
        <f>S156*H156</f>
        <v>0</v>
      </c>
      <c r="AR156" s="22" t="s">
        <v>219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219</v>
      </c>
      <c r="BM156" s="22" t="s">
        <v>875</v>
      </c>
    </row>
    <row r="157" spans="2:65" s="1" customFormat="1" ht="40.5">
      <c r="B157" s="39"/>
      <c r="C157" s="61"/>
      <c r="D157" s="203" t="s">
        <v>221</v>
      </c>
      <c r="E157" s="61"/>
      <c r="F157" s="204" t="s">
        <v>693</v>
      </c>
      <c r="G157" s="61"/>
      <c r="H157" s="61"/>
      <c r="I157" s="161"/>
      <c r="J157" s="61"/>
      <c r="K157" s="61"/>
      <c r="L157" s="59"/>
      <c r="M157" s="205"/>
      <c r="N157" s="40"/>
      <c r="O157" s="40"/>
      <c r="P157" s="40"/>
      <c r="Q157" s="40"/>
      <c r="R157" s="40"/>
      <c r="S157" s="40"/>
      <c r="T157" s="76"/>
      <c r="AT157" s="22" t="s">
        <v>221</v>
      </c>
      <c r="AU157" s="22" t="s">
        <v>82</v>
      </c>
    </row>
    <row r="158" spans="2:65" s="1" customFormat="1" ht="22.5" customHeight="1">
      <c r="B158" s="39"/>
      <c r="C158" s="222" t="s">
        <v>379</v>
      </c>
      <c r="D158" s="222" t="s">
        <v>274</v>
      </c>
      <c r="E158" s="223" t="s">
        <v>694</v>
      </c>
      <c r="F158" s="224" t="s">
        <v>695</v>
      </c>
      <c r="G158" s="225" t="s">
        <v>283</v>
      </c>
      <c r="H158" s="226">
        <v>3.5</v>
      </c>
      <c r="I158" s="227"/>
      <c r="J158" s="228">
        <f>ROUND(I158*H158,2)</f>
        <v>0</v>
      </c>
      <c r="K158" s="224" t="s">
        <v>218</v>
      </c>
      <c r="L158" s="229"/>
      <c r="M158" s="230" t="s">
        <v>22</v>
      </c>
      <c r="N158" s="231" t="s">
        <v>44</v>
      </c>
      <c r="O158" s="40"/>
      <c r="P158" s="200">
        <f>O158*H158</f>
        <v>0</v>
      </c>
      <c r="Q158" s="200">
        <v>4.4999999999999998E-2</v>
      </c>
      <c r="R158" s="200">
        <f>Q158*H158</f>
        <v>0.1575</v>
      </c>
      <c r="S158" s="200">
        <v>0</v>
      </c>
      <c r="T158" s="201">
        <f>S158*H158</f>
        <v>0</v>
      </c>
      <c r="AR158" s="22" t="s">
        <v>258</v>
      </c>
      <c r="AT158" s="22" t="s">
        <v>274</v>
      </c>
      <c r="AU158" s="22" t="s">
        <v>82</v>
      </c>
      <c r="AY158" s="22" t="s">
        <v>212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24</v>
      </c>
      <c r="BK158" s="202">
        <f>ROUND(I158*H158,2)</f>
        <v>0</v>
      </c>
      <c r="BL158" s="22" t="s">
        <v>219</v>
      </c>
      <c r="BM158" s="22" t="s">
        <v>876</v>
      </c>
    </row>
    <row r="159" spans="2:65" s="1" customFormat="1" ht="13.5">
      <c r="B159" s="39"/>
      <c r="C159" s="61"/>
      <c r="D159" s="203" t="s">
        <v>221</v>
      </c>
      <c r="E159" s="61"/>
      <c r="F159" s="204" t="s">
        <v>697</v>
      </c>
      <c r="G159" s="61"/>
      <c r="H159" s="61"/>
      <c r="I159" s="161"/>
      <c r="J159" s="61"/>
      <c r="K159" s="61"/>
      <c r="L159" s="59"/>
      <c r="M159" s="205"/>
      <c r="N159" s="40"/>
      <c r="O159" s="40"/>
      <c r="P159" s="40"/>
      <c r="Q159" s="40"/>
      <c r="R159" s="40"/>
      <c r="S159" s="40"/>
      <c r="T159" s="76"/>
      <c r="AT159" s="22" t="s">
        <v>221</v>
      </c>
      <c r="AU159" s="22" t="s">
        <v>82</v>
      </c>
    </row>
    <row r="160" spans="2:65" s="1" customFormat="1" ht="31.5" customHeight="1">
      <c r="B160" s="39"/>
      <c r="C160" s="191" t="s">
        <v>568</v>
      </c>
      <c r="D160" s="191" t="s">
        <v>214</v>
      </c>
      <c r="E160" s="192" t="s">
        <v>690</v>
      </c>
      <c r="F160" s="193" t="s">
        <v>691</v>
      </c>
      <c r="G160" s="194" t="s">
        <v>225</v>
      </c>
      <c r="H160" s="195">
        <v>15</v>
      </c>
      <c r="I160" s="196"/>
      <c r="J160" s="197">
        <f>ROUND(I160*H160,2)</f>
        <v>0</v>
      </c>
      <c r="K160" s="193" t="s">
        <v>218</v>
      </c>
      <c r="L160" s="59"/>
      <c r="M160" s="198" t="s">
        <v>22</v>
      </c>
      <c r="N160" s="199" t="s">
        <v>44</v>
      </c>
      <c r="O160" s="40"/>
      <c r="P160" s="200">
        <f>O160*H160</f>
        <v>0</v>
      </c>
      <c r="Q160" s="200">
        <v>0.16849</v>
      </c>
      <c r="R160" s="200">
        <f>Q160*H160</f>
        <v>2.5273500000000002</v>
      </c>
      <c r="S160" s="200">
        <v>0</v>
      </c>
      <c r="T160" s="201">
        <f>S160*H160</f>
        <v>0</v>
      </c>
      <c r="AR160" s="22" t="s">
        <v>219</v>
      </c>
      <c r="AT160" s="22" t="s">
        <v>214</v>
      </c>
      <c r="AU160" s="22" t="s">
        <v>82</v>
      </c>
      <c r="AY160" s="22" t="s">
        <v>212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2" t="s">
        <v>24</v>
      </c>
      <c r="BK160" s="202">
        <f>ROUND(I160*H160,2)</f>
        <v>0</v>
      </c>
      <c r="BL160" s="22" t="s">
        <v>219</v>
      </c>
      <c r="BM160" s="22" t="s">
        <v>877</v>
      </c>
    </row>
    <row r="161" spans="2:65" s="1" customFormat="1" ht="40.5">
      <c r="B161" s="39"/>
      <c r="C161" s="61"/>
      <c r="D161" s="203" t="s">
        <v>221</v>
      </c>
      <c r="E161" s="61"/>
      <c r="F161" s="204" t="s">
        <v>693</v>
      </c>
      <c r="G161" s="61"/>
      <c r="H161" s="61"/>
      <c r="I161" s="161"/>
      <c r="J161" s="61"/>
      <c r="K161" s="61"/>
      <c r="L161" s="59"/>
      <c r="M161" s="205"/>
      <c r="N161" s="40"/>
      <c r="O161" s="40"/>
      <c r="P161" s="40"/>
      <c r="Q161" s="40"/>
      <c r="R161" s="40"/>
      <c r="S161" s="40"/>
      <c r="T161" s="76"/>
      <c r="AT161" s="22" t="s">
        <v>221</v>
      </c>
      <c r="AU161" s="22" t="s">
        <v>82</v>
      </c>
    </row>
    <row r="162" spans="2:65" s="1" customFormat="1" ht="22.5" customHeight="1">
      <c r="B162" s="39"/>
      <c r="C162" s="222" t="s">
        <v>700</v>
      </c>
      <c r="D162" s="222" t="s">
        <v>274</v>
      </c>
      <c r="E162" s="223" t="s">
        <v>694</v>
      </c>
      <c r="F162" s="224" t="s">
        <v>695</v>
      </c>
      <c r="G162" s="225" t="s">
        <v>283</v>
      </c>
      <c r="H162" s="226">
        <v>16</v>
      </c>
      <c r="I162" s="227"/>
      <c r="J162" s="228">
        <f>ROUND(I162*H162,2)</f>
        <v>0</v>
      </c>
      <c r="K162" s="224" t="s">
        <v>218</v>
      </c>
      <c r="L162" s="229"/>
      <c r="M162" s="230" t="s">
        <v>22</v>
      </c>
      <c r="N162" s="231" t="s">
        <v>44</v>
      </c>
      <c r="O162" s="40"/>
      <c r="P162" s="200">
        <f>O162*H162</f>
        <v>0</v>
      </c>
      <c r="Q162" s="200">
        <v>4.4999999999999998E-2</v>
      </c>
      <c r="R162" s="200">
        <f>Q162*H162</f>
        <v>0.72</v>
      </c>
      <c r="S162" s="200">
        <v>0</v>
      </c>
      <c r="T162" s="201">
        <f>S162*H162</f>
        <v>0</v>
      </c>
      <c r="AR162" s="22" t="s">
        <v>258</v>
      </c>
      <c r="AT162" s="22" t="s">
        <v>274</v>
      </c>
      <c r="AU162" s="22" t="s">
        <v>82</v>
      </c>
      <c r="AY162" s="22" t="s">
        <v>212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2" t="s">
        <v>24</v>
      </c>
      <c r="BK162" s="202">
        <f>ROUND(I162*H162,2)</f>
        <v>0</v>
      </c>
      <c r="BL162" s="22" t="s">
        <v>219</v>
      </c>
      <c r="BM162" s="22" t="s">
        <v>878</v>
      </c>
    </row>
    <row r="163" spans="2:65" s="1" customFormat="1" ht="13.5">
      <c r="B163" s="39"/>
      <c r="C163" s="61"/>
      <c r="D163" s="203" t="s">
        <v>221</v>
      </c>
      <c r="E163" s="61"/>
      <c r="F163" s="204" t="s">
        <v>697</v>
      </c>
      <c r="G163" s="61"/>
      <c r="H163" s="61"/>
      <c r="I163" s="161"/>
      <c r="J163" s="61"/>
      <c r="K163" s="61"/>
      <c r="L163" s="59"/>
      <c r="M163" s="205"/>
      <c r="N163" s="40"/>
      <c r="O163" s="40"/>
      <c r="P163" s="40"/>
      <c r="Q163" s="40"/>
      <c r="R163" s="40"/>
      <c r="S163" s="40"/>
      <c r="T163" s="76"/>
      <c r="AT163" s="22" t="s">
        <v>221</v>
      </c>
      <c r="AU163" s="22" t="s">
        <v>82</v>
      </c>
    </row>
    <row r="164" spans="2:65" s="1" customFormat="1" ht="22.5" customHeight="1">
      <c r="B164" s="39"/>
      <c r="C164" s="191" t="s">
        <v>702</v>
      </c>
      <c r="D164" s="191" t="s">
        <v>214</v>
      </c>
      <c r="E164" s="192" t="s">
        <v>325</v>
      </c>
      <c r="F164" s="193" t="s">
        <v>326</v>
      </c>
      <c r="G164" s="194" t="s">
        <v>225</v>
      </c>
      <c r="H164" s="195">
        <v>7</v>
      </c>
      <c r="I164" s="196"/>
      <c r="J164" s="197">
        <f>ROUND(I164*H164,2)</f>
        <v>0</v>
      </c>
      <c r="K164" s="193" t="s">
        <v>218</v>
      </c>
      <c r="L164" s="59"/>
      <c r="M164" s="198" t="s">
        <v>22</v>
      </c>
      <c r="N164" s="199" t="s">
        <v>44</v>
      </c>
      <c r="O164" s="40"/>
      <c r="P164" s="200">
        <f>O164*H164</f>
        <v>0</v>
      </c>
      <c r="Q164" s="200">
        <v>0.16849</v>
      </c>
      <c r="R164" s="200">
        <f>Q164*H164</f>
        <v>1.17943</v>
      </c>
      <c r="S164" s="200">
        <v>0</v>
      </c>
      <c r="T164" s="201">
        <f>S164*H164</f>
        <v>0</v>
      </c>
      <c r="AR164" s="22" t="s">
        <v>219</v>
      </c>
      <c r="AT164" s="22" t="s">
        <v>214</v>
      </c>
      <c r="AU164" s="22" t="s">
        <v>82</v>
      </c>
      <c r="AY164" s="22" t="s">
        <v>212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2" t="s">
        <v>24</v>
      </c>
      <c r="BK164" s="202">
        <f>ROUND(I164*H164,2)</f>
        <v>0</v>
      </c>
      <c r="BL164" s="22" t="s">
        <v>219</v>
      </c>
      <c r="BM164" s="22" t="s">
        <v>879</v>
      </c>
    </row>
    <row r="165" spans="2:65" s="1" customFormat="1" ht="27">
      <c r="B165" s="39"/>
      <c r="C165" s="61"/>
      <c r="D165" s="203" t="s">
        <v>221</v>
      </c>
      <c r="E165" s="61"/>
      <c r="F165" s="204" t="s">
        <v>328</v>
      </c>
      <c r="G165" s="61"/>
      <c r="H165" s="61"/>
      <c r="I165" s="161"/>
      <c r="J165" s="61"/>
      <c r="K165" s="61"/>
      <c r="L165" s="59"/>
      <c r="M165" s="205"/>
      <c r="N165" s="40"/>
      <c r="O165" s="40"/>
      <c r="P165" s="40"/>
      <c r="Q165" s="40"/>
      <c r="R165" s="40"/>
      <c r="S165" s="40"/>
      <c r="T165" s="76"/>
      <c r="AT165" s="22" t="s">
        <v>221</v>
      </c>
      <c r="AU165" s="22" t="s">
        <v>82</v>
      </c>
    </row>
    <row r="166" spans="2:65" s="1" customFormat="1" ht="22.5" customHeight="1">
      <c r="B166" s="39"/>
      <c r="C166" s="222" t="s">
        <v>704</v>
      </c>
      <c r="D166" s="222" t="s">
        <v>274</v>
      </c>
      <c r="E166" s="223" t="s">
        <v>826</v>
      </c>
      <c r="F166" s="224" t="s">
        <v>827</v>
      </c>
      <c r="G166" s="225" t="s">
        <v>225</v>
      </c>
      <c r="H166" s="226">
        <v>8</v>
      </c>
      <c r="I166" s="227"/>
      <c r="J166" s="228">
        <f>ROUND(I166*H166,2)</f>
        <v>0</v>
      </c>
      <c r="K166" s="224" t="s">
        <v>218</v>
      </c>
      <c r="L166" s="229"/>
      <c r="M166" s="230" t="s">
        <v>22</v>
      </c>
      <c r="N166" s="231" t="s">
        <v>44</v>
      </c>
      <c r="O166" s="40"/>
      <c r="P166" s="200">
        <f>O166*H166</f>
        <v>0</v>
      </c>
      <c r="Q166" s="200">
        <v>0.15</v>
      </c>
      <c r="R166" s="200">
        <f>Q166*H166</f>
        <v>1.2</v>
      </c>
      <c r="S166" s="200">
        <v>0</v>
      </c>
      <c r="T166" s="201">
        <f>S166*H166</f>
        <v>0</v>
      </c>
      <c r="AR166" s="22" t="s">
        <v>258</v>
      </c>
      <c r="AT166" s="22" t="s">
        <v>274</v>
      </c>
      <c r="AU166" s="22" t="s">
        <v>82</v>
      </c>
      <c r="AY166" s="22" t="s">
        <v>212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2" t="s">
        <v>24</v>
      </c>
      <c r="BK166" s="202">
        <f>ROUND(I166*H166,2)</f>
        <v>0</v>
      </c>
      <c r="BL166" s="22" t="s">
        <v>219</v>
      </c>
      <c r="BM166" s="22" t="s">
        <v>880</v>
      </c>
    </row>
    <row r="167" spans="2:65" s="1" customFormat="1" ht="27">
      <c r="B167" s="39"/>
      <c r="C167" s="61"/>
      <c r="D167" s="203" t="s">
        <v>221</v>
      </c>
      <c r="E167" s="61"/>
      <c r="F167" s="204" t="s">
        <v>829</v>
      </c>
      <c r="G167" s="61"/>
      <c r="H167" s="61"/>
      <c r="I167" s="161"/>
      <c r="J167" s="61"/>
      <c r="K167" s="61"/>
      <c r="L167" s="59"/>
      <c r="M167" s="205"/>
      <c r="N167" s="40"/>
      <c r="O167" s="40"/>
      <c r="P167" s="40"/>
      <c r="Q167" s="40"/>
      <c r="R167" s="40"/>
      <c r="S167" s="40"/>
      <c r="T167" s="76"/>
      <c r="AT167" s="22" t="s">
        <v>221</v>
      </c>
      <c r="AU167" s="22" t="s">
        <v>82</v>
      </c>
    </row>
    <row r="168" spans="2:65" s="1" customFormat="1" ht="22.5" customHeight="1">
      <c r="B168" s="39"/>
      <c r="C168" s="191" t="s">
        <v>706</v>
      </c>
      <c r="D168" s="191" t="s">
        <v>214</v>
      </c>
      <c r="E168" s="192" t="s">
        <v>881</v>
      </c>
      <c r="F168" s="193" t="s">
        <v>882</v>
      </c>
      <c r="G168" s="194" t="s">
        <v>283</v>
      </c>
      <c r="H168" s="195">
        <v>1</v>
      </c>
      <c r="I168" s="196"/>
      <c r="J168" s="197">
        <f>ROUND(I168*H168,2)</f>
        <v>0</v>
      </c>
      <c r="K168" s="193" t="s">
        <v>22</v>
      </c>
      <c r="L168" s="59"/>
      <c r="M168" s="198" t="s">
        <v>22</v>
      </c>
      <c r="N168" s="199" t="s">
        <v>44</v>
      </c>
      <c r="O168" s="40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2" t="s">
        <v>219</v>
      </c>
      <c r="AT168" s="22" t="s">
        <v>214</v>
      </c>
      <c r="AU168" s="22" t="s">
        <v>82</v>
      </c>
      <c r="AY168" s="22" t="s">
        <v>212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24</v>
      </c>
      <c r="BK168" s="202">
        <f>ROUND(I168*H168,2)</f>
        <v>0</v>
      </c>
      <c r="BL168" s="22" t="s">
        <v>219</v>
      </c>
      <c r="BM168" s="22" t="s">
        <v>883</v>
      </c>
    </row>
    <row r="169" spans="2:65" s="10" customFormat="1" ht="29.85" customHeight="1">
      <c r="B169" s="174"/>
      <c r="C169" s="175"/>
      <c r="D169" s="188" t="s">
        <v>72</v>
      </c>
      <c r="E169" s="189" t="s">
        <v>343</v>
      </c>
      <c r="F169" s="189" t="s">
        <v>344</v>
      </c>
      <c r="G169" s="175"/>
      <c r="H169" s="175"/>
      <c r="I169" s="178"/>
      <c r="J169" s="190">
        <f>BK169</f>
        <v>0</v>
      </c>
      <c r="K169" s="175"/>
      <c r="L169" s="180"/>
      <c r="M169" s="181"/>
      <c r="N169" s="182"/>
      <c r="O169" s="182"/>
      <c r="P169" s="183">
        <f>SUM(P170:P175)</f>
        <v>0</v>
      </c>
      <c r="Q169" s="182"/>
      <c r="R169" s="183">
        <f>SUM(R170:R175)</f>
        <v>0</v>
      </c>
      <c r="S169" s="182"/>
      <c r="T169" s="184">
        <f>SUM(T170:T175)</f>
        <v>0</v>
      </c>
      <c r="AR169" s="185" t="s">
        <v>24</v>
      </c>
      <c r="AT169" s="186" t="s">
        <v>72</v>
      </c>
      <c r="AU169" s="186" t="s">
        <v>24</v>
      </c>
      <c r="AY169" s="185" t="s">
        <v>212</v>
      </c>
      <c r="BK169" s="187">
        <f>SUM(BK170:BK175)</f>
        <v>0</v>
      </c>
    </row>
    <row r="170" spans="2:65" s="1" customFormat="1" ht="22.5" customHeight="1">
      <c r="B170" s="39"/>
      <c r="C170" s="191" t="s">
        <v>708</v>
      </c>
      <c r="D170" s="191" t="s">
        <v>214</v>
      </c>
      <c r="E170" s="192" t="s">
        <v>346</v>
      </c>
      <c r="F170" s="193" t="s">
        <v>347</v>
      </c>
      <c r="G170" s="194" t="s">
        <v>253</v>
      </c>
      <c r="H170" s="195">
        <v>23.812000000000001</v>
      </c>
      <c r="I170" s="196"/>
      <c r="J170" s="197">
        <f>ROUND(I170*H170,2)</f>
        <v>0</v>
      </c>
      <c r="K170" s="193" t="s">
        <v>218</v>
      </c>
      <c r="L170" s="59"/>
      <c r="M170" s="198" t="s">
        <v>22</v>
      </c>
      <c r="N170" s="199" t="s">
        <v>44</v>
      </c>
      <c r="O170" s="40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2" t="s">
        <v>219</v>
      </c>
      <c r="AT170" s="22" t="s">
        <v>214</v>
      </c>
      <c r="AU170" s="22" t="s">
        <v>82</v>
      </c>
      <c r="AY170" s="22" t="s">
        <v>212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2" t="s">
        <v>24</v>
      </c>
      <c r="BK170" s="202">
        <f>ROUND(I170*H170,2)</f>
        <v>0</v>
      </c>
      <c r="BL170" s="22" t="s">
        <v>219</v>
      </c>
      <c r="BM170" s="22" t="s">
        <v>884</v>
      </c>
    </row>
    <row r="171" spans="2:65" s="1" customFormat="1" ht="27">
      <c r="B171" s="39"/>
      <c r="C171" s="61"/>
      <c r="D171" s="203" t="s">
        <v>221</v>
      </c>
      <c r="E171" s="61"/>
      <c r="F171" s="204" t="s">
        <v>349</v>
      </c>
      <c r="G171" s="61"/>
      <c r="H171" s="61"/>
      <c r="I171" s="161"/>
      <c r="J171" s="61"/>
      <c r="K171" s="61"/>
      <c r="L171" s="59"/>
      <c r="M171" s="205"/>
      <c r="N171" s="40"/>
      <c r="O171" s="40"/>
      <c r="P171" s="40"/>
      <c r="Q171" s="40"/>
      <c r="R171" s="40"/>
      <c r="S171" s="40"/>
      <c r="T171" s="76"/>
      <c r="AT171" s="22" t="s">
        <v>221</v>
      </c>
      <c r="AU171" s="22" t="s">
        <v>82</v>
      </c>
    </row>
    <row r="172" spans="2:65" s="1" customFormat="1" ht="22.5" customHeight="1">
      <c r="B172" s="39"/>
      <c r="C172" s="191" t="s">
        <v>833</v>
      </c>
      <c r="D172" s="191" t="s">
        <v>214</v>
      </c>
      <c r="E172" s="192" t="s">
        <v>351</v>
      </c>
      <c r="F172" s="193" t="s">
        <v>352</v>
      </c>
      <c r="G172" s="194" t="s">
        <v>253</v>
      </c>
      <c r="H172" s="195">
        <v>23.812000000000001</v>
      </c>
      <c r="I172" s="196"/>
      <c r="J172" s="197">
        <f>ROUND(I172*H172,2)</f>
        <v>0</v>
      </c>
      <c r="K172" s="193" t="s">
        <v>218</v>
      </c>
      <c r="L172" s="59"/>
      <c r="M172" s="198" t="s">
        <v>22</v>
      </c>
      <c r="N172" s="199" t="s">
        <v>44</v>
      </c>
      <c r="O172" s="40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2" t="s">
        <v>219</v>
      </c>
      <c r="AT172" s="22" t="s">
        <v>214</v>
      </c>
      <c r="AU172" s="22" t="s">
        <v>82</v>
      </c>
      <c r="AY172" s="22" t="s">
        <v>212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2" t="s">
        <v>24</v>
      </c>
      <c r="BK172" s="202">
        <f>ROUND(I172*H172,2)</f>
        <v>0</v>
      </c>
      <c r="BL172" s="22" t="s">
        <v>219</v>
      </c>
      <c r="BM172" s="22" t="s">
        <v>885</v>
      </c>
    </row>
    <row r="173" spans="2:65" s="1" customFormat="1" ht="27">
      <c r="B173" s="39"/>
      <c r="C173" s="61"/>
      <c r="D173" s="203" t="s">
        <v>221</v>
      </c>
      <c r="E173" s="61"/>
      <c r="F173" s="204" t="s">
        <v>354</v>
      </c>
      <c r="G173" s="61"/>
      <c r="H173" s="61"/>
      <c r="I173" s="161"/>
      <c r="J173" s="61"/>
      <c r="K173" s="61"/>
      <c r="L173" s="59"/>
      <c r="M173" s="205"/>
      <c r="N173" s="40"/>
      <c r="O173" s="40"/>
      <c r="P173" s="40"/>
      <c r="Q173" s="40"/>
      <c r="R173" s="40"/>
      <c r="S173" s="40"/>
      <c r="T173" s="76"/>
      <c r="AT173" s="22" t="s">
        <v>221</v>
      </c>
      <c r="AU173" s="22" t="s">
        <v>82</v>
      </c>
    </row>
    <row r="174" spans="2:65" s="1" customFormat="1" ht="22.5" customHeight="1">
      <c r="B174" s="39"/>
      <c r="C174" s="191" t="s">
        <v>835</v>
      </c>
      <c r="D174" s="191" t="s">
        <v>214</v>
      </c>
      <c r="E174" s="192" t="s">
        <v>356</v>
      </c>
      <c r="F174" s="193" t="s">
        <v>357</v>
      </c>
      <c r="G174" s="194" t="s">
        <v>253</v>
      </c>
      <c r="H174" s="195">
        <v>23.812000000000001</v>
      </c>
      <c r="I174" s="196"/>
      <c r="J174" s="197">
        <f>ROUND(I174*H174,2)</f>
        <v>0</v>
      </c>
      <c r="K174" s="193" t="s">
        <v>218</v>
      </c>
      <c r="L174" s="59"/>
      <c r="M174" s="198" t="s">
        <v>22</v>
      </c>
      <c r="N174" s="199" t="s">
        <v>44</v>
      </c>
      <c r="O174" s="40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2" t="s">
        <v>219</v>
      </c>
      <c r="AT174" s="22" t="s">
        <v>214</v>
      </c>
      <c r="AU174" s="22" t="s">
        <v>82</v>
      </c>
      <c r="AY174" s="22" t="s">
        <v>212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2" t="s">
        <v>24</v>
      </c>
      <c r="BK174" s="202">
        <f>ROUND(I174*H174,2)</f>
        <v>0</v>
      </c>
      <c r="BL174" s="22" t="s">
        <v>219</v>
      </c>
      <c r="BM174" s="22" t="s">
        <v>886</v>
      </c>
    </row>
    <row r="175" spans="2:65" s="1" customFormat="1" ht="13.5">
      <c r="B175" s="39"/>
      <c r="C175" s="61"/>
      <c r="D175" s="206" t="s">
        <v>221</v>
      </c>
      <c r="E175" s="61"/>
      <c r="F175" s="207" t="s">
        <v>359</v>
      </c>
      <c r="G175" s="61"/>
      <c r="H175" s="61"/>
      <c r="I175" s="161"/>
      <c r="J175" s="61"/>
      <c r="K175" s="61"/>
      <c r="L175" s="59"/>
      <c r="M175" s="205"/>
      <c r="N175" s="40"/>
      <c r="O175" s="40"/>
      <c r="P175" s="40"/>
      <c r="Q175" s="40"/>
      <c r="R175" s="40"/>
      <c r="S175" s="40"/>
      <c r="T175" s="76"/>
      <c r="AT175" s="22" t="s">
        <v>221</v>
      </c>
      <c r="AU175" s="22" t="s">
        <v>82</v>
      </c>
    </row>
    <row r="176" spans="2:65" s="10" customFormat="1" ht="29.85" customHeight="1">
      <c r="B176" s="174"/>
      <c r="C176" s="175"/>
      <c r="D176" s="188" t="s">
        <v>72</v>
      </c>
      <c r="E176" s="189" t="s">
        <v>360</v>
      </c>
      <c r="F176" s="189" t="s">
        <v>361</v>
      </c>
      <c r="G176" s="175"/>
      <c r="H176" s="175"/>
      <c r="I176" s="178"/>
      <c r="J176" s="190">
        <f>BK176</f>
        <v>0</v>
      </c>
      <c r="K176" s="175"/>
      <c r="L176" s="180"/>
      <c r="M176" s="181"/>
      <c r="N176" s="182"/>
      <c r="O176" s="182"/>
      <c r="P176" s="183">
        <f>SUM(P177:P178)</f>
        <v>0</v>
      </c>
      <c r="Q176" s="182"/>
      <c r="R176" s="183">
        <f>SUM(R177:R178)</f>
        <v>0</v>
      </c>
      <c r="S176" s="182"/>
      <c r="T176" s="184">
        <f>SUM(T177:T178)</f>
        <v>0</v>
      </c>
      <c r="AR176" s="185" t="s">
        <v>24</v>
      </c>
      <c r="AT176" s="186" t="s">
        <v>72</v>
      </c>
      <c r="AU176" s="186" t="s">
        <v>24</v>
      </c>
      <c r="AY176" s="185" t="s">
        <v>212</v>
      </c>
      <c r="BK176" s="187">
        <f>SUM(BK177:BK178)</f>
        <v>0</v>
      </c>
    </row>
    <row r="177" spans="2:65" s="1" customFormat="1" ht="31.5" customHeight="1">
      <c r="B177" s="39"/>
      <c r="C177" s="191" t="s">
        <v>837</v>
      </c>
      <c r="D177" s="191" t="s">
        <v>214</v>
      </c>
      <c r="E177" s="192" t="s">
        <v>363</v>
      </c>
      <c r="F177" s="193" t="s">
        <v>364</v>
      </c>
      <c r="G177" s="194" t="s">
        <v>253</v>
      </c>
      <c r="H177" s="195">
        <v>56.627000000000002</v>
      </c>
      <c r="I177" s="196"/>
      <c r="J177" s="197">
        <f>ROUND(I177*H177,2)</f>
        <v>0</v>
      </c>
      <c r="K177" s="193" t="s">
        <v>218</v>
      </c>
      <c r="L177" s="59"/>
      <c r="M177" s="198" t="s">
        <v>22</v>
      </c>
      <c r="N177" s="199" t="s">
        <v>44</v>
      </c>
      <c r="O177" s="40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AR177" s="22" t="s">
        <v>219</v>
      </c>
      <c r="AT177" s="22" t="s">
        <v>214</v>
      </c>
      <c r="AU177" s="22" t="s">
        <v>82</v>
      </c>
      <c r="AY177" s="22" t="s">
        <v>212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2" t="s">
        <v>24</v>
      </c>
      <c r="BK177" s="202">
        <f>ROUND(I177*H177,2)</f>
        <v>0</v>
      </c>
      <c r="BL177" s="22" t="s">
        <v>219</v>
      </c>
      <c r="BM177" s="22" t="s">
        <v>887</v>
      </c>
    </row>
    <row r="178" spans="2:65" s="1" customFormat="1" ht="27">
      <c r="B178" s="39"/>
      <c r="C178" s="61"/>
      <c r="D178" s="206" t="s">
        <v>221</v>
      </c>
      <c r="E178" s="61"/>
      <c r="F178" s="207" t="s">
        <v>366</v>
      </c>
      <c r="G178" s="61"/>
      <c r="H178" s="61"/>
      <c r="I178" s="161"/>
      <c r="J178" s="61"/>
      <c r="K178" s="61"/>
      <c r="L178" s="59"/>
      <c r="M178" s="205"/>
      <c r="N178" s="40"/>
      <c r="O178" s="40"/>
      <c r="P178" s="40"/>
      <c r="Q178" s="40"/>
      <c r="R178" s="40"/>
      <c r="S178" s="40"/>
      <c r="T178" s="76"/>
      <c r="AT178" s="22" t="s">
        <v>221</v>
      </c>
      <c r="AU178" s="22" t="s">
        <v>82</v>
      </c>
    </row>
    <row r="179" spans="2:65" s="10" customFormat="1" ht="37.35" customHeight="1">
      <c r="B179" s="174"/>
      <c r="C179" s="175"/>
      <c r="D179" s="176" t="s">
        <v>72</v>
      </c>
      <c r="E179" s="177" t="s">
        <v>367</v>
      </c>
      <c r="F179" s="177" t="s">
        <v>368</v>
      </c>
      <c r="G179" s="175"/>
      <c r="H179" s="175"/>
      <c r="I179" s="178"/>
      <c r="J179" s="179">
        <f>BK179</f>
        <v>0</v>
      </c>
      <c r="K179" s="175"/>
      <c r="L179" s="180"/>
      <c r="M179" s="181"/>
      <c r="N179" s="182"/>
      <c r="O179" s="182"/>
      <c r="P179" s="183">
        <f>P180+P183</f>
        <v>0</v>
      </c>
      <c r="Q179" s="182"/>
      <c r="R179" s="183">
        <f>R180+R183</f>
        <v>0</v>
      </c>
      <c r="S179" s="182"/>
      <c r="T179" s="184">
        <f>T180+T183</f>
        <v>0</v>
      </c>
      <c r="AR179" s="185" t="s">
        <v>241</v>
      </c>
      <c r="AT179" s="186" t="s">
        <v>72</v>
      </c>
      <c r="AU179" s="186" t="s">
        <v>73</v>
      </c>
      <c r="AY179" s="185" t="s">
        <v>212</v>
      </c>
      <c r="BK179" s="187">
        <f>BK180+BK183</f>
        <v>0</v>
      </c>
    </row>
    <row r="180" spans="2:65" s="10" customFormat="1" ht="19.899999999999999" customHeight="1">
      <c r="B180" s="174"/>
      <c r="C180" s="175"/>
      <c r="D180" s="188" t="s">
        <v>72</v>
      </c>
      <c r="E180" s="189" t="s">
        <v>369</v>
      </c>
      <c r="F180" s="189" t="s">
        <v>370</v>
      </c>
      <c r="G180" s="175"/>
      <c r="H180" s="175"/>
      <c r="I180" s="178"/>
      <c r="J180" s="190">
        <f>BK180</f>
        <v>0</v>
      </c>
      <c r="K180" s="175"/>
      <c r="L180" s="180"/>
      <c r="M180" s="181"/>
      <c r="N180" s="182"/>
      <c r="O180" s="182"/>
      <c r="P180" s="183">
        <f>SUM(P181:P182)</f>
        <v>0</v>
      </c>
      <c r="Q180" s="182"/>
      <c r="R180" s="183">
        <f>SUM(R181:R182)</f>
        <v>0</v>
      </c>
      <c r="S180" s="182"/>
      <c r="T180" s="184">
        <f>SUM(T181:T182)</f>
        <v>0</v>
      </c>
      <c r="AR180" s="185" t="s">
        <v>241</v>
      </c>
      <c r="AT180" s="186" t="s">
        <v>72</v>
      </c>
      <c r="AU180" s="186" t="s">
        <v>24</v>
      </c>
      <c r="AY180" s="185" t="s">
        <v>212</v>
      </c>
      <c r="BK180" s="187">
        <f>SUM(BK181:BK182)</f>
        <v>0</v>
      </c>
    </row>
    <row r="181" spans="2:65" s="1" customFormat="1" ht="22.5" customHeight="1">
      <c r="B181" s="39"/>
      <c r="C181" s="191" t="s">
        <v>839</v>
      </c>
      <c r="D181" s="191" t="s">
        <v>214</v>
      </c>
      <c r="E181" s="192" t="s">
        <v>372</v>
      </c>
      <c r="F181" s="193" t="s">
        <v>370</v>
      </c>
      <c r="G181" s="194" t="s">
        <v>373</v>
      </c>
      <c r="H181" s="195">
        <v>1</v>
      </c>
      <c r="I181" s="196"/>
      <c r="J181" s="197">
        <f>ROUND(I181*H181,2)</f>
        <v>0</v>
      </c>
      <c r="K181" s="193" t="s">
        <v>218</v>
      </c>
      <c r="L181" s="59"/>
      <c r="M181" s="198" t="s">
        <v>22</v>
      </c>
      <c r="N181" s="199" t="s">
        <v>44</v>
      </c>
      <c r="O181" s="40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2" t="s">
        <v>374</v>
      </c>
      <c r="AT181" s="22" t="s">
        <v>214</v>
      </c>
      <c r="AU181" s="22" t="s">
        <v>82</v>
      </c>
      <c r="AY181" s="22" t="s">
        <v>212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2" t="s">
        <v>24</v>
      </c>
      <c r="BK181" s="202">
        <f>ROUND(I181*H181,2)</f>
        <v>0</v>
      </c>
      <c r="BL181" s="22" t="s">
        <v>374</v>
      </c>
      <c r="BM181" s="22" t="s">
        <v>888</v>
      </c>
    </row>
    <row r="182" spans="2:65" s="1" customFormat="1" ht="13.5">
      <c r="B182" s="39"/>
      <c r="C182" s="61"/>
      <c r="D182" s="206" t="s">
        <v>221</v>
      </c>
      <c r="E182" s="61"/>
      <c r="F182" s="207" t="s">
        <v>376</v>
      </c>
      <c r="G182" s="61"/>
      <c r="H182" s="61"/>
      <c r="I182" s="161"/>
      <c r="J182" s="61"/>
      <c r="K182" s="61"/>
      <c r="L182" s="59"/>
      <c r="M182" s="205"/>
      <c r="N182" s="40"/>
      <c r="O182" s="40"/>
      <c r="P182" s="40"/>
      <c r="Q182" s="40"/>
      <c r="R182" s="40"/>
      <c r="S182" s="40"/>
      <c r="T182" s="76"/>
      <c r="AT182" s="22" t="s">
        <v>221</v>
      </c>
      <c r="AU182" s="22" t="s">
        <v>82</v>
      </c>
    </row>
    <row r="183" spans="2:65" s="10" customFormat="1" ht="29.85" customHeight="1">
      <c r="B183" s="174"/>
      <c r="C183" s="175"/>
      <c r="D183" s="188" t="s">
        <v>72</v>
      </c>
      <c r="E183" s="189" t="s">
        <v>377</v>
      </c>
      <c r="F183" s="189" t="s">
        <v>378</v>
      </c>
      <c r="G183" s="175"/>
      <c r="H183" s="175"/>
      <c r="I183" s="178"/>
      <c r="J183" s="190">
        <f>BK183</f>
        <v>0</v>
      </c>
      <c r="K183" s="175"/>
      <c r="L183" s="180"/>
      <c r="M183" s="181"/>
      <c r="N183" s="182"/>
      <c r="O183" s="182"/>
      <c r="P183" s="183">
        <f>SUM(P184:P185)</f>
        <v>0</v>
      </c>
      <c r="Q183" s="182"/>
      <c r="R183" s="183">
        <f>SUM(R184:R185)</f>
        <v>0</v>
      </c>
      <c r="S183" s="182"/>
      <c r="T183" s="184">
        <f>SUM(T184:T185)</f>
        <v>0</v>
      </c>
      <c r="AR183" s="185" t="s">
        <v>241</v>
      </c>
      <c r="AT183" s="186" t="s">
        <v>72</v>
      </c>
      <c r="AU183" s="186" t="s">
        <v>24</v>
      </c>
      <c r="AY183" s="185" t="s">
        <v>212</v>
      </c>
      <c r="BK183" s="187">
        <f>SUM(BK184:BK185)</f>
        <v>0</v>
      </c>
    </row>
    <row r="184" spans="2:65" s="1" customFormat="1" ht="22.5" customHeight="1">
      <c r="B184" s="39"/>
      <c r="C184" s="191" t="s">
        <v>889</v>
      </c>
      <c r="D184" s="191" t="s">
        <v>214</v>
      </c>
      <c r="E184" s="192" t="s">
        <v>380</v>
      </c>
      <c r="F184" s="193" t="s">
        <v>378</v>
      </c>
      <c r="G184" s="194" t="s">
        <v>373</v>
      </c>
      <c r="H184" s="195">
        <v>1</v>
      </c>
      <c r="I184" s="196"/>
      <c r="J184" s="197">
        <f>ROUND(I184*H184,2)</f>
        <v>0</v>
      </c>
      <c r="K184" s="193" t="s">
        <v>218</v>
      </c>
      <c r="L184" s="59"/>
      <c r="M184" s="198" t="s">
        <v>22</v>
      </c>
      <c r="N184" s="199" t="s">
        <v>44</v>
      </c>
      <c r="O184" s="40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2" t="s">
        <v>374</v>
      </c>
      <c r="AT184" s="22" t="s">
        <v>214</v>
      </c>
      <c r="AU184" s="22" t="s">
        <v>82</v>
      </c>
      <c r="AY184" s="22" t="s">
        <v>212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2" t="s">
        <v>24</v>
      </c>
      <c r="BK184" s="202">
        <f>ROUND(I184*H184,2)</f>
        <v>0</v>
      </c>
      <c r="BL184" s="22" t="s">
        <v>374</v>
      </c>
      <c r="BM184" s="22" t="s">
        <v>890</v>
      </c>
    </row>
    <row r="185" spans="2:65" s="1" customFormat="1" ht="13.5">
      <c r="B185" s="39"/>
      <c r="C185" s="61"/>
      <c r="D185" s="206" t="s">
        <v>221</v>
      </c>
      <c r="E185" s="61"/>
      <c r="F185" s="207" t="s">
        <v>382</v>
      </c>
      <c r="G185" s="61"/>
      <c r="H185" s="61"/>
      <c r="I185" s="161"/>
      <c r="J185" s="61"/>
      <c r="K185" s="61"/>
      <c r="L185" s="59"/>
      <c r="M185" s="232"/>
      <c r="N185" s="233"/>
      <c r="O185" s="233"/>
      <c r="P185" s="233"/>
      <c r="Q185" s="233"/>
      <c r="R185" s="233"/>
      <c r="S185" s="233"/>
      <c r="T185" s="234"/>
      <c r="AT185" s="22" t="s">
        <v>221</v>
      </c>
      <c r="AU185" s="22" t="s">
        <v>82</v>
      </c>
    </row>
    <row r="186" spans="2:65" s="1" customFormat="1" ht="6.95" customHeight="1">
      <c r="B186" s="54"/>
      <c r="C186" s="55"/>
      <c r="D186" s="55"/>
      <c r="E186" s="55"/>
      <c r="F186" s="55"/>
      <c r="G186" s="55"/>
      <c r="H186" s="55"/>
      <c r="I186" s="137"/>
      <c r="J186" s="55"/>
      <c r="K186" s="55"/>
      <c r="L186" s="59"/>
    </row>
  </sheetData>
  <sheetProtection algorithmName="SHA-512" hashValue="rsoQjmhQjPSJyXdWzIQ80LxcQ4e/orBhUUJimnzFewmRK0fVBbDzJL8kwFmlzfHMpEmfNA8vrnjhMmH+5j4BmQ==" saltValue="9bAgj9dHk8FH3ma1p789VA==" spinCount="100000" sheet="1" objects="1" scenarios="1" formatCells="0" formatColumns="0" formatRows="0" sort="0" autoFilter="0"/>
  <autoFilter ref="C86:K185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121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891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ROUND(SUM(BE86:BE167), 2)</f>
        <v>0</v>
      </c>
      <c r="G30" s="40"/>
      <c r="H30" s="40"/>
      <c r="I30" s="129">
        <v>0.21</v>
      </c>
      <c r="J30" s="128">
        <f>ROUND(ROUND((SUM(BE86:BE167)),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ROUND(SUM(BF86:BF167), 2)</f>
        <v>0</v>
      </c>
      <c r="G31" s="40"/>
      <c r="H31" s="40"/>
      <c r="I31" s="129">
        <v>0.15</v>
      </c>
      <c r="J31" s="128">
        <f>ROUND(ROUND((SUM(BF86:BF167)),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ROUND(SUM(BG86:BG167),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ROUND(SUM(BH86:BH167),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ROUND(SUM(BI86:BI167),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SO14 - Objekt 14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J151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J158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J161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J162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J165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SO14 - Objekt 14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P87+P161</f>
        <v>0</v>
      </c>
      <c r="Q86" s="83"/>
      <c r="R86" s="171">
        <f>R87+R161</f>
        <v>12.18585</v>
      </c>
      <c r="S86" s="83"/>
      <c r="T86" s="172">
        <f>T87+T161</f>
        <v>6.1680000000000001</v>
      </c>
      <c r="AT86" s="22" t="s">
        <v>72</v>
      </c>
      <c r="AU86" s="22" t="s">
        <v>185</v>
      </c>
      <c r="BK86" s="173">
        <f>BK87+BK161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P88+P112+P115+P122+P151+P158</f>
        <v>0</v>
      </c>
      <c r="Q87" s="182"/>
      <c r="R87" s="183">
        <f>R88+R112+R115+R122+R151+R158</f>
        <v>12.18585</v>
      </c>
      <c r="S87" s="182"/>
      <c r="T87" s="184">
        <f>T88+T112+T115+T122+T151+T158</f>
        <v>6.1680000000000001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BK88+BK112+BK115+BK122+BK151+BK158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0.12606000000000001</v>
      </c>
      <c r="S88" s="182"/>
      <c r="T88" s="184">
        <f>SUM(T89:T111)</f>
        <v>6.0860000000000003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11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3.476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892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9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2.61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893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3.3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894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601</v>
      </c>
      <c r="G95" s="209"/>
      <c r="H95" s="212">
        <v>3.3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3.3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895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3.3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896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6.93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897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605</v>
      </c>
      <c r="G102" s="209"/>
      <c r="H102" s="212">
        <v>6.93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4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898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0.06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6.0000000000000002E-5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899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900</v>
      </c>
      <c r="G107" s="209"/>
      <c r="H107" s="212">
        <v>0.06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4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901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0.6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0.126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902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11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903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SUM(P116:P121)</f>
        <v>0</v>
      </c>
      <c r="Q115" s="182"/>
      <c r="R115" s="183">
        <f>SUM(R116:R121)</f>
        <v>6.3102600000000004</v>
      </c>
      <c r="S115" s="182"/>
      <c r="T115" s="184">
        <f>SUM(T116:T121)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SUM(BK116:BK121)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394</v>
      </c>
      <c r="F116" s="193" t="s">
        <v>395</v>
      </c>
      <c r="G116" s="194" t="s">
        <v>217</v>
      </c>
      <c r="H116" s="195">
        <v>11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0.378</v>
      </c>
      <c r="R116" s="200">
        <f>Q116*H116</f>
        <v>4.1580000000000004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904</v>
      </c>
    </row>
    <row r="117" spans="2:65" s="1" customFormat="1" ht="13.5">
      <c r="B117" s="39"/>
      <c r="C117" s="61"/>
      <c r="D117" s="203" t="s">
        <v>221</v>
      </c>
      <c r="E117" s="61"/>
      <c r="F117" s="204" t="s">
        <v>397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398</v>
      </c>
      <c r="F118" s="193" t="s">
        <v>399</v>
      </c>
      <c r="G118" s="194" t="s">
        <v>217</v>
      </c>
      <c r="H118" s="195">
        <v>11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6.6000000000000003E-2</v>
      </c>
      <c r="R118" s="200">
        <f>Q118*H118</f>
        <v>0.72599999999999998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905</v>
      </c>
    </row>
    <row r="119" spans="2:65" s="1" customFormat="1" ht="13.5">
      <c r="B119" s="39"/>
      <c r="C119" s="61"/>
      <c r="D119" s="203" t="s">
        <v>221</v>
      </c>
      <c r="E119" s="61"/>
      <c r="F119" s="204" t="s">
        <v>401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402</v>
      </c>
      <c r="F120" s="193" t="s">
        <v>403</v>
      </c>
      <c r="G120" s="194" t="s">
        <v>217</v>
      </c>
      <c r="H120" s="195">
        <v>11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0.12966</v>
      </c>
      <c r="R120" s="200">
        <f>Q120*H120</f>
        <v>1.4262600000000001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906</v>
      </c>
    </row>
    <row r="121" spans="2:65" s="1" customFormat="1" ht="27">
      <c r="B121" s="39"/>
      <c r="C121" s="61"/>
      <c r="D121" s="206" t="s">
        <v>221</v>
      </c>
      <c r="E121" s="61"/>
      <c r="F121" s="207" t="s">
        <v>405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0" customFormat="1" ht="29.85" customHeight="1">
      <c r="B122" s="174"/>
      <c r="C122" s="175"/>
      <c r="D122" s="188" t="s">
        <v>72</v>
      </c>
      <c r="E122" s="189" t="s">
        <v>264</v>
      </c>
      <c r="F122" s="189" t="s">
        <v>279</v>
      </c>
      <c r="G122" s="175"/>
      <c r="H122" s="175"/>
      <c r="I122" s="178"/>
      <c r="J122" s="190">
        <f>BK122</f>
        <v>0</v>
      </c>
      <c r="K122" s="175"/>
      <c r="L122" s="180"/>
      <c r="M122" s="181"/>
      <c r="N122" s="182"/>
      <c r="O122" s="182"/>
      <c r="P122" s="183">
        <f>SUM(P123:P150)</f>
        <v>0</v>
      </c>
      <c r="Q122" s="182"/>
      <c r="R122" s="183">
        <f>SUM(R123:R150)</f>
        <v>5.74953</v>
      </c>
      <c r="S122" s="182"/>
      <c r="T122" s="184">
        <f>SUM(T123:T150)</f>
        <v>8.2000000000000003E-2</v>
      </c>
      <c r="AR122" s="185" t="s">
        <v>24</v>
      </c>
      <c r="AT122" s="186" t="s">
        <v>72</v>
      </c>
      <c r="AU122" s="186" t="s">
        <v>24</v>
      </c>
      <c r="AY122" s="185" t="s">
        <v>212</v>
      </c>
      <c r="BK122" s="187">
        <f>SUM(BK123:BK150)</f>
        <v>0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281</v>
      </c>
      <c r="F123" s="193" t="s">
        <v>282</v>
      </c>
      <c r="G123" s="194" t="s">
        <v>283</v>
      </c>
      <c r="H123" s="195">
        <v>1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907</v>
      </c>
    </row>
    <row r="124" spans="2:65" s="1" customFormat="1" ht="27">
      <c r="B124" s="39"/>
      <c r="C124" s="61"/>
      <c r="D124" s="203" t="s">
        <v>221</v>
      </c>
      <c r="E124" s="61"/>
      <c r="F124" s="204" t="s">
        <v>285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287</v>
      </c>
      <c r="F125" s="193" t="s">
        <v>288</v>
      </c>
      <c r="G125" s="194" t="s">
        <v>283</v>
      </c>
      <c r="H125" s="195">
        <v>30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908</v>
      </c>
    </row>
    <row r="126" spans="2:65" s="1" customFormat="1" ht="27">
      <c r="B126" s="39"/>
      <c r="C126" s="61"/>
      <c r="D126" s="203" t="s">
        <v>221</v>
      </c>
      <c r="E126" s="61"/>
      <c r="F126" s="204" t="s">
        <v>290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292</v>
      </c>
      <c r="F127" s="193" t="s">
        <v>293</v>
      </c>
      <c r="G127" s="194" t="s">
        <v>283</v>
      </c>
      <c r="H127" s="195">
        <v>2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909</v>
      </c>
    </row>
    <row r="128" spans="2:65" s="1" customFormat="1" ht="13.5">
      <c r="B128" s="39"/>
      <c r="C128" s="61"/>
      <c r="D128" s="203" t="s">
        <v>221</v>
      </c>
      <c r="E128" s="61"/>
      <c r="F128" s="204" t="s">
        <v>295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296</v>
      </c>
      <c r="F129" s="193" t="s">
        <v>297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910</v>
      </c>
    </row>
    <row r="130" spans="2:65" s="1" customFormat="1" ht="27">
      <c r="B130" s="39"/>
      <c r="C130" s="61"/>
      <c r="D130" s="203" t="s">
        <v>221</v>
      </c>
      <c r="E130" s="61"/>
      <c r="F130" s="204" t="s">
        <v>299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301</v>
      </c>
      <c r="F131" s="193" t="s">
        <v>302</v>
      </c>
      <c r="G131" s="194" t="s">
        <v>283</v>
      </c>
      <c r="H131" s="195">
        <v>10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911</v>
      </c>
    </row>
    <row r="132" spans="2:65" s="1" customFormat="1" ht="13.5">
      <c r="B132" s="39"/>
      <c r="C132" s="61"/>
      <c r="D132" s="203" t="s">
        <v>221</v>
      </c>
      <c r="E132" s="61"/>
      <c r="F132" s="204" t="s">
        <v>304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306</v>
      </c>
      <c r="F133" s="193" t="s">
        <v>307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912</v>
      </c>
    </row>
    <row r="134" spans="2:65" s="1" customFormat="1" ht="27">
      <c r="B134" s="39"/>
      <c r="C134" s="61"/>
      <c r="D134" s="203" t="s">
        <v>221</v>
      </c>
      <c r="E134" s="61"/>
      <c r="F134" s="204" t="s">
        <v>309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311</v>
      </c>
      <c r="F135" s="193" t="s">
        <v>312</v>
      </c>
      <c r="G135" s="194" t="s">
        <v>283</v>
      </c>
      <c r="H135" s="195">
        <v>1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6.9999999999999999E-4</v>
      </c>
      <c r="R135" s="200">
        <f>Q135*H135</f>
        <v>6.9999999999999999E-4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913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314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316</v>
      </c>
      <c r="F137" s="193" t="s">
        <v>317</v>
      </c>
      <c r="G137" s="194" t="s">
        <v>283</v>
      </c>
      <c r="H137" s="195">
        <v>1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0.10940999999999999</v>
      </c>
      <c r="R137" s="200">
        <f>Q137*H137</f>
        <v>0.10940999999999999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914</v>
      </c>
    </row>
    <row r="138" spans="2:65" s="1" customFormat="1" ht="13.5">
      <c r="B138" s="39"/>
      <c r="C138" s="61"/>
      <c r="D138" s="203" t="s">
        <v>221</v>
      </c>
      <c r="E138" s="61"/>
      <c r="F138" s="204" t="s">
        <v>319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321</v>
      </c>
      <c r="F139" s="193" t="s">
        <v>322</v>
      </c>
      <c r="G139" s="194" t="s">
        <v>225</v>
      </c>
      <c r="H139" s="195">
        <v>8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2.0000000000000001E-4</v>
      </c>
      <c r="R139" s="200">
        <f>Q139*H139</f>
        <v>1.6000000000000001E-3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915</v>
      </c>
    </row>
    <row r="140" spans="2:65" s="1" customFormat="1" ht="13.5">
      <c r="B140" s="39"/>
      <c r="C140" s="61"/>
      <c r="D140" s="203" t="s">
        <v>221</v>
      </c>
      <c r="E140" s="61"/>
      <c r="F140" s="204" t="s">
        <v>324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31.5" customHeight="1">
      <c r="B141" s="39"/>
      <c r="C141" s="191" t="s">
        <v>338</v>
      </c>
      <c r="D141" s="191" t="s">
        <v>214</v>
      </c>
      <c r="E141" s="192" t="s">
        <v>690</v>
      </c>
      <c r="F141" s="193" t="s">
        <v>691</v>
      </c>
      <c r="G141" s="194" t="s">
        <v>225</v>
      </c>
      <c r="H141" s="195">
        <v>8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0.16849</v>
      </c>
      <c r="R141" s="200">
        <f>Q141*H141</f>
        <v>1.34792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916</v>
      </c>
    </row>
    <row r="142" spans="2:65" s="1" customFormat="1" ht="40.5">
      <c r="B142" s="39"/>
      <c r="C142" s="61"/>
      <c r="D142" s="203" t="s">
        <v>221</v>
      </c>
      <c r="E142" s="61"/>
      <c r="F142" s="204" t="s">
        <v>693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222" t="s">
        <v>345</v>
      </c>
      <c r="D143" s="222" t="s">
        <v>274</v>
      </c>
      <c r="E143" s="223" t="s">
        <v>694</v>
      </c>
      <c r="F143" s="224" t="s">
        <v>695</v>
      </c>
      <c r="G143" s="225" t="s">
        <v>283</v>
      </c>
      <c r="H143" s="226">
        <v>9</v>
      </c>
      <c r="I143" s="227"/>
      <c r="J143" s="228">
        <f>ROUND(I143*H143,2)</f>
        <v>0</v>
      </c>
      <c r="K143" s="224" t="s">
        <v>218</v>
      </c>
      <c r="L143" s="229"/>
      <c r="M143" s="230" t="s">
        <v>22</v>
      </c>
      <c r="N143" s="231" t="s">
        <v>44</v>
      </c>
      <c r="O143" s="40"/>
      <c r="P143" s="200">
        <f>O143*H143</f>
        <v>0</v>
      </c>
      <c r="Q143" s="200">
        <v>4.4999999999999998E-2</v>
      </c>
      <c r="R143" s="200">
        <f>Q143*H143</f>
        <v>0.40499999999999997</v>
      </c>
      <c r="S143" s="200">
        <v>0</v>
      </c>
      <c r="T143" s="201">
        <f>S143*H143</f>
        <v>0</v>
      </c>
      <c r="AR143" s="22" t="s">
        <v>258</v>
      </c>
      <c r="AT143" s="22" t="s">
        <v>274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917</v>
      </c>
    </row>
    <row r="144" spans="2:65" s="1" customFormat="1" ht="13.5">
      <c r="B144" s="39"/>
      <c r="C144" s="61"/>
      <c r="D144" s="203" t="s">
        <v>221</v>
      </c>
      <c r="E144" s="61"/>
      <c r="F144" s="204" t="s">
        <v>697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" customFormat="1" ht="22.5" customHeight="1">
      <c r="B145" s="39"/>
      <c r="C145" s="191" t="s">
        <v>350</v>
      </c>
      <c r="D145" s="191" t="s">
        <v>214</v>
      </c>
      <c r="E145" s="192" t="s">
        <v>325</v>
      </c>
      <c r="F145" s="193" t="s">
        <v>326</v>
      </c>
      <c r="G145" s="194" t="s">
        <v>225</v>
      </c>
      <c r="H145" s="195">
        <v>10</v>
      </c>
      <c r="I145" s="196"/>
      <c r="J145" s="197">
        <f>ROUND(I145*H145,2)</f>
        <v>0</v>
      </c>
      <c r="K145" s="193" t="s">
        <v>226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0.16849</v>
      </c>
      <c r="R145" s="200">
        <f>Q145*H145</f>
        <v>1.6849000000000001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918</v>
      </c>
    </row>
    <row r="146" spans="2:65" s="1" customFormat="1" ht="27">
      <c r="B146" s="39"/>
      <c r="C146" s="61"/>
      <c r="D146" s="203" t="s">
        <v>221</v>
      </c>
      <c r="E146" s="61"/>
      <c r="F146" s="204" t="s">
        <v>328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" customFormat="1" ht="22.5" customHeight="1">
      <c r="B147" s="39"/>
      <c r="C147" s="222" t="s">
        <v>355</v>
      </c>
      <c r="D147" s="222" t="s">
        <v>274</v>
      </c>
      <c r="E147" s="223" t="s">
        <v>330</v>
      </c>
      <c r="F147" s="224" t="s">
        <v>331</v>
      </c>
      <c r="G147" s="225" t="s">
        <v>225</v>
      </c>
      <c r="H147" s="226">
        <v>11</v>
      </c>
      <c r="I147" s="227"/>
      <c r="J147" s="228">
        <f>ROUND(I147*H147,2)</f>
        <v>0</v>
      </c>
      <c r="K147" s="224" t="s">
        <v>22</v>
      </c>
      <c r="L147" s="229"/>
      <c r="M147" s="230" t="s">
        <v>22</v>
      </c>
      <c r="N147" s="231" t="s">
        <v>44</v>
      </c>
      <c r="O147" s="40"/>
      <c r="P147" s="200">
        <f>O147*H147</f>
        <v>0</v>
      </c>
      <c r="Q147" s="200">
        <v>0.2</v>
      </c>
      <c r="R147" s="200">
        <f>Q147*H147</f>
        <v>2.2000000000000002</v>
      </c>
      <c r="S147" s="200">
        <v>0</v>
      </c>
      <c r="T147" s="201">
        <f>S147*H147</f>
        <v>0</v>
      </c>
      <c r="AR147" s="22" t="s">
        <v>258</v>
      </c>
      <c r="AT147" s="22" t="s">
        <v>274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219</v>
      </c>
      <c r="BM147" s="22" t="s">
        <v>919</v>
      </c>
    </row>
    <row r="148" spans="2:65" s="1" customFormat="1" ht="13.5">
      <c r="B148" s="39"/>
      <c r="C148" s="61"/>
      <c r="D148" s="203" t="s">
        <v>221</v>
      </c>
      <c r="E148" s="61"/>
      <c r="F148" s="204" t="s">
        <v>331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221</v>
      </c>
      <c r="AU148" s="22" t="s">
        <v>82</v>
      </c>
    </row>
    <row r="149" spans="2:65" s="1" customFormat="1" ht="22.5" customHeight="1">
      <c r="B149" s="39"/>
      <c r="C149" s="191" t="s">
        <v>362</v>
      </c>
      <c r="D149" s="191" t="s">
        <v>214</v>
      </c>
      <c r="E149" s="192" t="s">
        <v>334</v>
      </c>
      <c r="F149" s="193" t="s">
        <v>335</v>
      </c>
      <c r="G149" s="194" t="s">
        <v>283</v>
      </c>
      <c r="H149" s="195">
        <v>1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8.2000000000000003E-2</v>
      </c>
      <c r="T149" s="201">
        <f>S149*H149</f>
        <v>8.2000000000000003E-2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920</v>
      </c>
    </row>
    <row r="150" spans="2:65" s="1" customFormat="1" ht="27">
      <c r="B150" s="39"/>
      <c r="C150" s="61"/>
      <c r="D150" s="206" t="s">
        <v>221</v>
      </c>
      <c r="E150" s="61"/>
      <c r="F150" s="207" t="s">
        <v>337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0" customFormat="1" ht="29.85" customHeight="1">
      <c r="B151" s="174"/>
      <c r="C151" s="175"/>
      <c r="D151" s="188" t="s">
        <v>72</v>
      </c>
      <c r="E151" s="189" t="s">
        <v>343</v>
      </c>
      <c r="F151" s="189" t="s">
        <v>344</v>
      </c>
      <c r="G151" s="175"/>
      <c r="H151" s="175"/>
      <c r="I151" s="178"/>
      <c r="J151" s="190">
        <f>BK151</f>
        <v>0</v>
      </c>
      <c r="K151" s="175"/>
      <c r="L151" s="180"/>
      <c r="M151" s="181"/>
      <c r="N151" s="182"/>
      <c r="O151" s="182"/>
      <c r="P151" s="183">
        <f>SUM(P152:P157)</f>
        <v>0</v>
      </c>
      <c r="Q151" s="182"/>
      <c r="R151" s="183">
        <f>SUM(R152:R157)</f>
        <v>0</v>
      </c>
      <c r="S151" s="182"/>
      <c r="T151" s="184">
        <f>SUM(T152:T157)</f>
        <v>0</v>
      </c>
      <c r="AR151" s="185" t="s">
        <v>24</v>
      </c>
      <c r="AT151" s="186" t="s">
        <v>72</v>
      </c>
      <c r="AU151" s="186" t="s">
        <v>24</v>
      </c>
      <c r="AY151" s="185" t="s">
        <v>212</v>
      </c>
      <c r="BK151" s="187">
        <f>SUM(BK152:BK157)</f>
        <v>0</v>
      </c>
    </row>
    <row r="152" spans="2:65" s="1" customFormat="1" ht="22.5" customHeight="1">
      <c r="B152" s="39"/>
      <c r="C152" s="191" t="s">
        <v>371</v>
      </c>
      <c r="D152" s="191" t="s">
        <v>214</v>
      </c>
      <c r="E152" s="192" t="s">
        <v>346</v>
      </c>
      <c r="F152" s="193" t="s">
        <v>347</v>
      </c>
      <c r="G152" s="194" t="s">
        <v>253</v>
      </c>
      <c r="H152" s="195">
        <v>6.1680000000000001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219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921</v>
      </c>
    </row>
    <row r="153" spans="2:65" s="1" customFormat="1" ht="27">
      <c r="B153" s="39"/>
      <c r="C153" s="61"/>
      <c r="D153" s="203" t="s">
        <v>221</v>
      </c>
      <c r="E153" s="61"/>
      <c r="F153" s="204" t="s">
        <v>349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" customFormat="1" ht="22.5" customHeight="1">
      <c r="B154" s="39"/>
      <c r="C154" s="191" t="s">
        <v>379</v>
      </c>
      <c r="D154" s="191" t="s">
        <v>214</v>
      </c>
      <c r="E154" s="192" t="s">
        <v>351</v>
      </c>
      <c r="F154" s="193" t="s">
        <v>352</v>
      </c>
      <c r="G154" s="194" t="s">
        <v>253</v>
      </c>
      <c r="H154" s="195">
        <v>6.1680000000000001</v>
      </c>
      <c r="I154" s="196"/>
      <c r="J154" s="197">
        <f>ROUND(I154*H154,2)</f>
        <v>0</v>
      </c>
      <c r="K154" s="193" t="s">
        <v>218</v>
      </c>
      <c r="L154" s="59"/>
      <c r="M154" s="198" t="s">
        <v>22</v>
      </c>
      <c r="N154" s="199" t="s">
        <v>44</v>
      </c>
      <c r="O154" s="40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2" t="s">
        <v>219</v>
      </c>
      <c r="AT154" s="22" t="s">
        <v>214</v>
      </c>
      <c r="AU154" s="22" t="s">
        <v>82</v>
      </c>
      <c r="AY154" s="22" t="s">
        <v>212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219</v>
      </c>
      <c r="BM154" s="22" t="s">
        <v>922</v>
      </c>
    </row>
    <row r="155" spans="2:65" s="1" customFormat="1" ht="27">
      <c r="B155" s="39"/>
      <c r="C155" s="61"/>
      <c r="D155" s="203" t="s">
        <v>221</v>
      </c>
      <c r="E155" s="61"/>
      <c r="F155" s="204" t="s">
        <v>354</v>
      </c>
      <c r="G155" s="61"/>
      <c r="H155" s="61"/>
      <c r="I155" s="161"/>
      <c r="J155" s="61"/>
      <c r="K155" s="61"/>
      <c r="L155" s="59"/>
      <c r="M155" s="205"/>
      <c r="N155" s="40"/>
      <c r="O155" s="40"/>
      <c r="P155" s="40"/>
      <c r="Q155" s="40"/>
      <c r="R155" s="40"/>
      <c r="S155" s="40"/>
      <c r="T155" s="76"/>
      <c r="AT155" s="22" t="s">
        <v>221</v>
      </c>
      <c r="AU155" s="22" t="s">
        <v>82</v>
      </c>
    </row>
    <row r="156" spans="2:65" s="1" customFormat="1" ht="22.5" customHeight="1">
      <c r="B156" s="39"/>
      <c r="C156" s="191" t="s">
        <v>568</v>
      </c>
      <c r="D156" s="191" t="s">
        <v>214</v>
      </c>
      <c r="E156" s="192" t="s">
        <v>356</v>
      </c>
      <c r="F156" s="193" t="s">
        <v>357</v>
      </c>
      <c r="G156" s="194" t="s">
        <v>253</v>
      </c>
      <c r="H156" s="195">
        <v>6.1680000000000001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219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219</v>
      </c>
      <c r="BM156" s="22" t="s">
        <v>923</v>
      </c>
    </row>
    <row r="157" spans="2:65" s="1" customFormat="1" ht="13.5">
      <c r="B157" s="39"/>
      <c r="C157" s="61"/>
      <c r="D157" s="206" t="s">
        <v>221</v>
      </c>
      <c r="E157" s="61"/>
      <c r="F157" s="207" t="s">
        <v>359</v>
      </c>
      <c r="G157" s="61"/>
      <c r="H157" s="61"/>
      <c r="I157" s="161"/>
      <c r="J157" s="61"/>
      <c r="K157" s="61"/>
      <c r="L157" s="59"/>
      <c r="M157" s="205"/>
      <c r="N157" s="40"/>
      <c r="O157" s="40"/>
      <c r="P157" s="40"/>
      <c r="Q157" s="40"/>
      <c r="R157" s="40"/>
      <c r="S157" s="40"/>
      <c r="T157" s="76"/>
      <c r="AT157" s="22" t="s">
        <v>221</v>
      </c>
      <c r="AU157" s="22" t="s">
        <v>82</v>
      </c>
    </row>
    <row r="158" spans="2:65" s="10" customFormat="1" ht="29.85" customHeight="1">
      <c r="B158" s="174"/>
      <c r="C158" s="175"/>
      <c r="D158" s="188" t="s">
        <v>72</v>
      </c>
      <c r="E158" s="189" t="s">
        <v>360</v>
      </c>
      <c r="F158" s="189" t="s">
        <v>361</v>
      </c>
      <c r="G158" s="175"/>
      <c r="H158" s="175"/>
      <c r="I158" s="178"/>
      <c r="J158" s="190">
        <f>BK158</f>
        <v>0</v>
      </c>
      <c r="K158" s="175"/>
      <c r="L158" s="180"/>
      <c r="M158" s="181"/>
      <c r="N158" s="182"/>
      <c r="O158" s="182"/>
      <c r="P158" s="183">
        <f>SUM(P159:P160)</f>
        <v>0</v>
      </c>
      <c r="Q158" s="182"/>
      <c r="R158" s="183">
        <f>SUM(R159:R160)</f>
        <v>0</v>
      </c>
      <c r="S158" s="182"/>
      <c r="T158" s="184">
        <f>SUM(T159:T160)</f>
        <v>0</v>
      </c>
      <c r="AR158" s="185" t="s">
        <v>24</v>
      </c>
      <c r="AT158" s="186" t="s">
        <v>72</v>
      </c>
      <c r="AU158" s="186" t="s">
        <v>24</v>
      </c>
      <c r="AY158" s="185" t="s">
        <v>212</v>
      </c>
      <c r="BK158" s="187">
        <f>SUM(BK159:BK160)</f>
        <v>0</v>
      </c>
    </row>
    <row r="159" spans="2:65" s="1" customFormat="1" ht="31.5" customHeight="1">
      <c r="B159" s="39"/>
      <c r="C159" s="191" t="s">
        <v>700</v>
      </c>
      <c r="D159" s="191" t="s">
        <v>214</v>
      </c>
      <c r="E159" s="192" t="s">
        <v>363</v>
      </c>
      <c r="F159" s="193" t="s">
        <v>364</v>
      </c>
      <c r="G159" s="194" t="s">
        <v>253</v>
      </c>
      <c r="H159" s="195">
        <v>12.186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219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219</v>
      </c>
      <c r="BM159" s="22" t="s">
        <v>924</v>
      </c>
    </row>
    <row r="160" spans="2:65" s="1" customFormat="1" ht="27">
      <c r="B160" s="39"/>
      <c r="C160" s="61"/>
      <c r="D160" s="206" t="s">
        <v>221</v>
      </c>
      <c r="E160" s="61"/>
      <c r="F160" s="207" t="s">
        <v>366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221</v>
      </c>
      <c r="AU160" s="22" t="s">
        <v>82</v>
      </c>
    </row>
    <row r="161" spans="2:65" s="10" customFormat="1" ht="37.35" customHeight="1">
      <c r="B161" s="174"/>
      <c r="C161" s="175"/>
      <c r="D161" s="176" t="s">
        <v>72</v>
      </c>
      <c r="E161" s="177" t="s">
        <v>367</v>
      </c>
      <c r="F161" s="177" t="s">
        <v>368</v>
      </c>
      <c r="G161" s="175"/>
      <c r="H161" s="175"/>
      <c r="I161" s="178"/>
      <c r="J161" s="179">
        <f>BK161</f>
        <v>0</v>
      </c>
      <c r="K161" s="175"/>
      <c r="L161" s="180"/>
      <c r="M161" s="181"/>
      <c r="N161" s="182"/>
      <c r="O161" s="182"/>
      <c r="P161" s="183">
        <f>P162+P165</f>
        <v>0</v>
      </c>
      <c r="Q161" s="182"/>
      <c r="R161" s="183">
        <f>R162+R165</f>
        <v>0</v>
      </c>
      <c r="S161" s="182"/>
      <c r="T161" s="184">
        <f>T162+T165</f>
        <v>0</v>
      </c>
      <c r="AR161" s="185" t="s">
        <v>241</v>
      </c>
      <c r="AT161" s="186" t="s">
        <v>72</v>
      </c>
      <c r="AU161" s="186" t="s">
        <v>73</v>
      </c>
      <c r="AY161" s="185" t="s">
        <v>212</v>
      </c>
      <c r="BK161" s="187">
        <f>BK162+BK165</f>
        <v>0</v>
      </c>
    </row>
    <row r="162" spans="2:65" s="10" customFormat="1" ht="19.899999999999999" customHeight="1">
      <c r="B162" s="174"/>
      <c r="C162" s="175"/>
      <c r="D162" s="188" t="s">
        <v>72</v>
      </c>
      <c r="E162" s="189" t="s">
        <v>369</v>
      </c>
      <c r="F162" s="189" t="s">
        <v>370</v>
      </c>
      <c r="G162" s="175"/>
      <c r="H162" s="175"/>
      <c r="I162" s="178"/>
      <c r="J162" s="190">
        <f>BK162</f>
        <v>0</v>
      </c>
      <c r="K162" s="175"/>
      <c r="L162" s="180"/>
      <c r="M162" s="181"/>
      <c r="N162" s="182"/>
      <c r="O162" s="182"/>
      <c r="P162" s="183">
        <f>SUM(P163:P164)</f>
        <v>0</v>
      </c>
      <c r="Q162" s="182"/>
      <c r="R162" s="183">
        <f>SUM(R163:R164)</f>
        <v>0</v>
      </c>
      <c r="S162" s="182"/>
      <c r="T162" s="184">
        <f>SUM(T163:T164)</f>
        <v>0</v>
      </c>
      <c r="AR162" s="185" t="s">
        <v>241</v>
      </c>
      <c r="AT162" s="186" t="s">
        <v>72</v>
      </c>
      <c r="AU162" s="186" t="s">
        <v>24</v>
      </c>
      <c r="AY162" s="185" t="s">
        <v>212</v>
      </c>
      <c r="BK162" s="187">
        <f>SUM(BK163:BK164)</f>
        <v>0</v>
      </c>
    </row>
    <row r="163" spans="2:65" s="1" customFormat="1" ht="22.5" customHeight="1">
      <c r="B163" s="39"/>
      <c r="C163" s="191" t="s">
        <v>702</v>
      </c>
      <c r="D163" s="191" t="s">
        <v>214</v>
      </c>
      <c r="E163" s="192" t="s">
        <v>372</v>
      </c>
      <c r="F163" s="193" t="s">
        <v>370</v>
      </c>
      <c r="G163" s="194" t="s">
        <v>373</v>
      </c>
      <c r="H163" s="195">
        <v>1</v>
      </c>
      <c r="I163" s="196"/>
      <c r="J163" s="197">
        <f>ROUND(I163*H163,2)</f>
        <v>0</v>
      </c>
      <c r="K163" s="193" t="s">
        <v>218</v>
      </c>
      <c r="L163" s="59"/>
      <c r="M163" s="198" t="s">
        <v>22</v>
      </c>
      <c r="N163" s="199" t="s">
        <v>44</v>
      </c>
      <c r="O163" s="40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2" t="s">
        <v>374</v>
      </c>
      <c r="AT163" s="22" t="s">
        <v>214</v>
      </c>
      <c r="AU163" s="22" t="s">
        <v>82</v>
      </c>
      <c r="AY163" s="22" t="s">
        <v>212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2" t="s">
        <v>24</v>
      </c>
      <c r="BK163" s="202">
        <f>ROUND(I163*H163,2)</f>
        <v>0</v>
      </c>
      <c r="BL163" s="22" t="s">
        <v>374</v>
      </c>
      <c r="BM163" s="22" t="s">
        <v>925</v>
      </c>
    </row>
    <row r="164" spans="2:65" s="1" customFormat="1" ht="13.5">
      <c r="B164" s="39"/>
      <c r="C164" s="61"/>
      <c r="D164" s="206" t="s">
        <v>221</v>
      </c>
      <c r="E164" s="61"/>
      <c r="F164" s="207" t="s">
        <v>376</v>
      </c>
      <c r="G164" s="61"/>
      <c r="H164" s="61"/>
      <c r="I164" s="161"/>
      <c r="J164" s="61"/>
      <c r="K164" s="61"/>
      <c r="L164" s="59"/>
      <c r="M164" s="205"/>
      <c r="N164" s="40"/>
      <c r="O164" s="40"/>
      <c r="P164" s="40"/>
      <c r="Q164" s="40"/>
      <c r="R164" s="40"/>
      <c r="S164" s="40"/>
      <c r="T164" s="76"/>
      <c r="AT164" s="22" t="s">
        <v>221</v>
      </c>
      <c r="AU164" s="22" t="s">
        <v>82</v>
      </c>
    </row>
    <row r="165" spans="2:65" s="10" customFormat="1" ht="29.85" customHeight="1">
      <c r="B165" s="174"/>
      <c r="C165" s="175"/>
      <c r="D165" s="188" t="s">
        <v>72</v>
      </c>
      <c r="E165" s="189" t="s">
        <v>377</v>
      </c>
      <c r="F165" s="189" t="s">
        <v>378</v>
      </c>
      <c r="G165" s="175"/>
      <c r="H165" s="175"/>
      <c r="I165" s="178"/>
      <c r="J165" s="190">
        <f>BK165</f>
        <v>0</v>
      </c>
      <c r="K165" s="175"/>
      <c r="L165" s="180"/>
      <c r="M165" s="181"/>
      <c r="N165" s="182"/>
      <c r="O165" s="182"/>
      <c r="P165" s="183">
        <f>SUM(P166:P167)</f>
        <v>0</v>
      </c>
      <c r="Q165" s="182"/>
      <c r="R165" s="183">
        <f>SUM(R166:R167)</f>
        <v>0</v>
      </c>
      <c r="S165" s="182"/>
      <c r="T165" s="184">
        <f>SUM(T166:T167)</f>
        <v>0</v>
      </c>
      <c r="AR165" s="185" t="s">
        <v>241</v>
      </c>
      <c r="AT165" s="186" t="s">
        <v>72</v>
      </c>
      <c r="AU165" s="186" t="s">
        <v>24</v>
      </c>
      <c r="AY165" s="185" t="s">
        <v>212</v>
      </c>
      <c r="BK165" s="187">
        <f>SUM(BK166:BK167)</f>
        <v>0</v>
      </c>
    </row>
    <row r="166" spans="2:65" s="1" customFormat="1" ht="22.5" customHeight="1">
      <c r="B166" s="39"/>
      <c r="C166" s="191" t="s">
        <v>704</v>
      </c>
      <c r="D166" s="191" t="s">
        <v>214</v>
      </c>
      <c r="E166" s="192" t="s">
        <v>380</v>
      </c>
      <c r="F166" s="193" t="s">
        <v>378</v>
      </c>
      <c r="G166" s="194" t="s">
        <v>373</v>
      </c>
      <c r="H166" s="195">
        <v>1</v>
      </c>
      <c r="I166" s="196"/>
      <c r="J166" s="197">
        <f>ROUND(I166*H166,2)</f>
        <v>0</v>
      </c>
      <c r="K166" s="193" t="s">
        <v>218</v>
      </c>
      <c r="L166" s="59"/>
      <c r="M166" s="198" t="s">
        <v>22</v>
      </c>
      <c r="N166" s="199" t="s">
        <v>44</v>
      </c>
      <c r="O166" s="40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2" t="s">
        <v>374</v>
      </c>
      <c r="AT166" s="22" t="s">
        <v>214</v>
      </c>
      <c r="AU166" s="22" t="s">
        <v>82</v>
      </c>
      <c r="AY166" s="22" t="s">
        <v>212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2" t="s">
        <v>24</v>
      </c>
      <c r="BK166" s="202">
        <f>ROUND(I166*H166,2)</f>
        <v>0</v>
      </c>
      <c r="BL166" s="22" t="s">
        <v>374</v>
      </c>
      <c r="BM166" s="22" t="s">
        <v>926</v>
      </c>
    </row>
    <row r="167" spans="2:65" s="1" customFormat="1" ht="13.5">
      <c r="B167" s="39"/>
      <c r="C167" s="61"/>
      <c r="D167" s="206" t="s">
        <v>221</v>
      </c>
      <c r="E167" s="61"/>
      <c r="F167" s="207" t="s">
        <v>382</v>
      </c>
      <c r="G167" s="61"/>
      <c r="H167" s="61"/>
      <c r="I167" s="161"/>
      <c r="J167" s="61"/>
      <c r="K167" s="61"/>
      <c r="L167" s="59"/>
      <c r="M167" s="232"/>
      <c r="N167" s="233"/>
      <c r="O167" s="233"/>
      <c r="P167" s="233"/>
      <c r="Q167" s="233"/>
      <c r="R167" s="233"/>
      <c r="S167" s="233"/>
      <c r="T167" s="234"/>
      <c r="AT167" s="22" t="s">
        <v>221</v>
      </c>
      <c r="AU167" s="22" t="s">
        <v>82</v>
      </c>
    </row>
    <row r="168" spans="2:65" s="1" customFormat="1" ht="6.95" customHeight="1">
      <c r="B168" s="54"/>
      <c r="C168" s="55"/>
      <c r="D168" s="55"/>
      <c r="E168" s="55"/>
      <c r="F168" s="55"/>
      <c r="G168" s="55"/>
      <c r="H168" s="55"/>
      <c r="I168" s="137"/>
      <c r="J168" s="55"/>
      <c r="K168" s="55"/>
      <c r="L168" s="59"/>
    </row>
  </sheetData>
  <sheetProtection algorithmName="SHA-512" hashValue="eZahZGCI/vxFDsLPYc+sdR8jXLIixoYK3GJf0GKxmvZyS1mSW/5pthcRI1oHJp9atdRfRqFule9k9452PkYt7A==" saltValue="0SILi/NW0FApsHrURxgdFQ==" spinCount="100000" sheet="1" objects="1" scenarios="1" formatCells="0" formatColumns="0" formatRows="0" sort="0" autoFilter="0"/>
  <autoFilter ref="C85:K16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124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927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ROUND(SUM(BE86:BE156), 2)</f>
        <v>0</v>
      </c>
      <c r="G30" s="40"/>
      <c r="H30" s="40"/>
      <c r="I30" s="129">
        <v>0.21</v>
      </c>
      <c r="J30" s="128">
        <f>ROUND(ROUND((SUM(BE86:BE156)),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ROUND(SUM(BF86:BF156), 2)</f>
        <v>0</v>
      </c>
      <c r="G31" s="40"/>
      <c r="H31" s="40"/>
      <c r="I31" s="129">
        <v>0.15</v>
      </c>
      <c r="J31" s="128">
        <f>ROUND(ROUND((SUM(BF86:BF156)),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SO15 - Objekt 15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J140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J147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J150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J151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J154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SO15 - Objekt 15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P87+P150</f>
        <v>0</v>
      </c>
      <c r="Q86" s="83"/>
      <c r="R86" s="171">
        <f>R87+R150</f>
        <v>5.3458249999999996</v>
      </c>
      <c r="S86" s="83"/>
      <c r="T86" s="172">
        <f>T87+T150</f>
        <v>5.98</v>
      </c>
      <c r="AT86" s="22" t="s">
        <v>72</v>
      </c>
      <c r="AU86" s="22" t="s">
        <v>185</v>
      </c>
      <c r="BK86" s="173">
        <f>BK87+BK150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P88+P112+P115+P122+P140+P147</f>
        <v>0</v>
      </c>
      <c r="Q87" s="182"/>
      <c r="R87" s="183">
        <f>R88+R112+R115+R122+R140+R147</f>
        <v>5.3458249999999996</v>
      </c>
      <c r="S87" s="182"/>
      <c r="T87" s="184">
        <f>T88+T112+T115+T122+T140+T147</f>
        <v>5.98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BK88+BK112+BK115+BK122+BK140+BK147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0.220605</v>
      </c>
      <c r="S88" s="182"/>
      <c r="T88" s="184">
        <f>SUM(T89:T111)</f>
        <v>4.4800000000000004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5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1.58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928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10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2.9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929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1.5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930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931</v>
      </c>
      <c r="G95" s="209"/>
      <c r="H95" s="212">
        <v>1.5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1.5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932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1.5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933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3.15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934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935</v>
      </c>
      <c r="G102" s="209"/>
      <c r="H102" s="212">
        <v>3.15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7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936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0.105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1.05E-4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937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938</v>
      </c>
      <c r="G107" s="209"/>
      <c r="H107" s="212">
        <v>0.105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7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939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1.05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0.2205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940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5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941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SUM(P116:P121)</f>
        <v>0</v>
      </c>
      <c r="Q115" s="182"/>
      <c r="R115" s="183">
        <f>SUM(R116:R121)</f>
        <v>2.8683000000000001</v>
      </c>
      <c r="S115" s="182"/>
      <c r="T115" s="184">
        <f>SUM(T116:T121)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SUM(BK116:BK121)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394</v>
      </c>
      <c r="F116" s="193" t="s">
        <v>395</v>
      </c>
      <c r="G116" s="194" t="s">
        <v>217</v>
      </c>
      <c r="H116" s="195">
        <v>5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0.378</v>
      </c>
      <c r="R116" s="200">
        <f>Q116*H116</f>
        <v>1.8900000000000001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942</v>
      </c>
    </row>
    <row r="117" spans="2:65" s="1" customFormat="1" ht="13.5">
      <c r="B117" s="39"/>
      <c r="C117" s="61"/>
      <c r="D117" s="203" t="s">
        <v>221</v>
      </c>
      <c r="E117" s="61"/>
      <c r="F117" s="204" t="s">
        <v>397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241</v>
      </c>
      <c r="F118" s="193" t="s">
        <v>399</v>
      </c>
      <c r="G118" s="194" t="s">
        <v>217</v>
      </c>
      <c r="H118" s="195">
        <v>5</v>
      </c>
      <c r="I118" s="196"/>
      <c r="J118" s="197">
        <f>ROUND(I118*H118,2)</f>
        <v>0</v>
      </c>
      <c r="K118" s="193" t="s">
        <v>22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6.6000000000000003E-2</v>
      </c>
      <c r="R118" s="200">
        <f>Q118*H118</f>
        <v>0.33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943</v>
      </c>
    </row>
    <row r="119" spans="2:65" s="1" customFormat="1" ht="13.5">
      <c r="B119" s="39"/>
      <c r="C119" s="61"/>
      <c r="D119" s="203" t="s">
        <v>221</v>
      </c>
      <c r="E119" s="61"/>
      <c r="F119" s="204" t="s">
        <v>401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402</v>
      </c>
      <c r="F120" s="193" t="s">
        <v>403</v>
      </c>
      <c r="G120" s="194" t="s">
        <v>217</v>
      </c>
      <c r="H120" s="195">
        <v>5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0.12966</v>
      </c>
      <c r="R120" s="200">
        <f>Q120*H120</f>
        <v>0.64829999999999999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944</v>
      </c>
    </row>
    <row r="121" spans="2:65" s="1" customFormat="1" ht="27">
      <c r="B121" s="39"/>
      <c r="C121" s="61"/>
      <c r="D121" s="206" t="s">
        <v>221</v>
      </c>
      <c r="E121" s="61"/>
      <c r="F121" s="207" t="s">
        <v>405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0" customFormat="1" ht="29.85" customHeight="1">
      <c r="B122" s="174"/>
      <c r="C122" s="175"/>
      <c r="D122" s="188" t="s">
        <v>72</v>
      </c>
      <c r="E122" s="189" t="s">
        <v>264</v>
      </c>
      <c r="F122" s="189" t="s">
        <v>279</v>
      </c>
      <c r="G122" s="175"/>
      <c r="H122" s="175"/>
      <c r="I122" s="178"/>
      <c r="J122" s="190">
        <f>BK122</f>
        <v>0</v>
      </c>
      <c r="K122" s="175"/>
      <c r="L122" s="180"/>
      <c r="M122" s="181"/>
      <c r="N122" s="182"/>
      <c r="O122" s="182"/>
      <c r="P122" s="183">
        <f>SUM(P123:P139)</f>
        <v>0</v>
      </c>
      <c r="Q122" s="182"/>
      <c r="R122" s="183">
        <f>SUM(R123:R139)</f>
        <v>2.25692</v>
      </c>
      <c r="S122" s="182"/>
      <c r="T122" s="184">
        <f>SUM(T123:T139)</f>
        <v>1.5</v>
      </c>
      <c r="AR122" s="185" t="s">
        <v>24</v>
      </c>
      <c r="AT122" s="186" t="s">
        <v>72</v>
      </c>
      <c r="AU122" s="186" t="s">
        <v>24</v>
      </c>
      <c r="AY122" s="185" t="s">
        <v>212</v>
      </c>
      <c r="BK122" s="187">
        <f>SUM(BK123:BK139)</f>
        <v>0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281</v>
      </c>
      <c r="F123" s="193" t="s">
        <v>282</v>
      </c>
      <c r="G123" s="194" t="s">
        <v>283</v>
      </c>
      <c r="H123" s="195">
        <v>1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945</v>
      </c>
    </row>
    <row r="124" spans="2:65" s="1" customFormat="1" ht="27">
      <c r="B124" s="39"/>
      <c r="C124" s="61"/>
      <c r="D124" s="203" t="s">
        <v>221</v>
      </c>
      <c r="E124" s="61"/>
      <c r="F124" s="204" t="s">
        <v>285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287</v>
      </c>
      <c r="F125" s="193" t="s">
        <v>288</v>
      </c>
      <c r="G125" s="194" t="s">
        <v>283</v>
      </c>
      <c r="H125" s="195">
        <v>30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946</v>
      </c>
    </row>
    <row r="126" spans="2:65" s="1" customFormat="1" ht="27">
      <c r="B126" s="39"/>
      <c r="C126" s="61"/>
      <c r="D126" s="203" t="s">
        <v>221</v>
      </c>
      <c r="E126" s="61"/>
      <c r="F126" s="204" t="s">
        <v>290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292</v>
      </c>
      <c r="F127" s="193" t="s">
        <v>293</v>
      </c>
      <c r="G127" s="194" t="s">
        <v>283</v>
      </c>
      <c r="H127" s="195">
        <v>2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947</v>
      </c>
    </row>
    <row r="128" spans="2:65" s="1" customFormat="1" ht="13.5">
      <c r="B128" s="39"/>
      <c r="C128" s="61"/>
      <c r="D128" s="203" t="s">
        <v>221</v>
      </c>
      <c r="E128" s="61"/>
      <c r="F128" s="204" t="s">
        <v>295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296</v>
      </c>
      <c r="F129" s="193" t="s">
        <v>297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948</v>
      </c>
    </row>
    <row r="130" spans="2:65" s="1" customFormat="1" ht="27">
      <c r="B130" s="39"/>
      <c r="C130" s="61"/>
      <c r="D130" s="203" t="s">
        <v>221</v>
      </c>
      <c r="E130" s="61"/>
      <c r="F130" s="204" t="s">
        <v>299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301</v>
      </c>
      <c r="F131" s="193" t="s">
        <v>302</v>
      </c>
      <c r="G131" s="194" t="s">
        <v>283</v>
      </c>
      <c r="H131" s="195">
        <v>10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949</v>
      </c>
    </row>
    <row r="132" spans="2:65" s="1" customFormat="1" ht="13.5">
      <c r="B132" s="39"/>
      <c r="C132" s="61"/>
      <c r="D132" s="203" t="s">
        <v>221</v>
      </c>
      <c r="E132" s="61"/>
      <c r="F132" s="204" t="s">
        <v>304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306</v>
      </c>
      <c r="F133" s="193" t="s">
        <v>307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950</v>
      </c>
    </row>
    <row r="134" spans="2:65" s="1" customFormat="1" ht="27">
      <c r="B134" s="39"/>
      <c r="C134" s="61"/>
      <c r="D134" s="203" t="s">
        <v>221</v>
      </c>
      <c r="E134" s="61"/>
      <c r="F134" s="204" t="s">
        <v>309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325</v>
      </c>
      <c r="F135" s="193" t="s">
        <v>326</v>
      </c>
      <c r="G135" s="194" t="s">
        <v>225</v>
      </c>
      <c r="H135" s="195">
        <v>8</v>
      </c>
      <c r="I135" s="196"/>
      <c r="J135" s="197">
        <f>ROUND(I135*H135,2)</f>
        <v>0</v>
      </c>
      <c r="K135" s="193" t="s">
        <v>226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0.16849</v>
      </c>
      <c r="R135" s="200">
        <f>Q135*H135</f>
        <v>1.34792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951</v>
      </c>
    </row>
    <row r="136" spans="2:65" s="1" customFormat="1" ht="27">
      <c r="B136" s="39"/>
      <c r="C136" s="61"/>
      <c r="D136" s="203" t="s">
        <v>221</v>
      </c>
      <c r="E136" s="61"/>
      <c r="F136" s="204" t="s">
        <v>328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222" t="s">
        <v>329</v>
      </c>
      <c r="D137" s="222" t="s">
        <v>274</v>
      </c>
      <c r="E137" s="223" t="s">
        <v>628</v>
      </c>
      <c r="F137" s="224" t="s">
        <v>952</v>
      </c>
      <c r="G137" s="225" t="s">
        <v>225</v>
      </c>
      <c r="H137" s="226">
        <v>9</v>
      </c>
      <c r="I137" s="227"/>
      <c r="J137" s="228">
        <f>ROUND(I137*H137,2)</f>
        <v>0</v>
      </c>
      <c r="K137" s="224" t="s">
        <v>226</v>
      </c>
      <c r="L137" s="229"/>
      <c r="M137" s="230" t="s">
        <v>22</v>
      </c>
      <c r="N137" s="231" t="s">
        <v>44</v>
      </c>
      <c r="O137" s="40"/>
      <c r="P137" s="200">
        <f>O137*H137</f>
        <v>0</v>
      </c>
      <c r="Q137" s="200">
        <v>0.10100000000000001</v>
      </c>
      <c r="R137" s="200">
        <f>Q137*H137</f>
        <v>0.90900000000000003</v>
      </c>
      <c r="S137" s="200">
        <v>0</v>
      </c>
      <c r="T137" s="201">
        <f>S137*H137</f>
        <v>0</v>
      </c>
      <c r="AR137" s="22" t="s">
        <v>258</v>
      </c>
      <c r="AT137" s="22" t="s">
        <v>274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953</v>
      </c>
    </row>
    <row r="138" spans="2:65" s="1" customFormat="1" ht="27">
      <c r="B138" s="39"/>
      <c r="C138" s="61"/>
      <c r="D138" s="203" t="s">
        <v>221</v>
      </c>
      <c r="E138" s="61"/>
      <c r="F138" s="204" t="s">
        <v>954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955</v>
      </c>
      <c r="F139" s="193" t="s">
        <v>956</v>
      </c>
      <c r="G139" s="194" t="s">
        <v>341</v>
      </c>
      <c r="H139" s="195">
        <v>1</v>
      </c>
      <c r="I139" s="196"/>
      <c r="J139" s="197">
        <f>ROUND(I139*H139,2)</f>
        <v>0</v>
      </c>
      <c r="K139" s="193" t="s">
        <v>22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1.5</v>
      </c>
      <c r="T139" s="201">
        <f>S139*H139</f>
        <v>1.5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957</v>
      </c>
    </row>
    <row r="140" spans="2:65" s="10" customFormat="1" ht="29.85" customHeight="1">
      <c r="B140" s="174"/>
      <c r="C140" s="175"/>
      <c r="D140" s="188" t="s">
        <v>72</v>
      </c>
      <c r="E140" s="189" t="s">
        <v>343</v>
      </c>
      <c r="F140" s="189" t="s">
        <v>344</v>
      </c>
      <c r="G140" s="175"/>
      <c r="H140" s="175"/>
      <c r="I140" s="178"/>
      <c r="J140" s="190">
        <f>BK140</f>
        <v>0</v>
      </c>
      <c r="K140" s="175"/>
      <c r="L140" s="180"/>
      <c r="M140" s="181"/>
      <c r="N140" s="182"/>
      <c r="O140" s="182"/>
      <c r="P140" s="183">
        <f>SUM(P141:P146)</f>
        <v>0</v>
      </c>
      <c r="Q140" s="182"/>
      <c r="R140" s="183">
        <f>SUM(R141:R146)</f>
        <v>0</v>
      </c>
      <c r="S140" s="182"/>
      <c r="T140" s="184">
        <f>SUM(T141:T146)</f>
        <v>0</v>
      </c>
      <c r="AR140" s="185" t="s">
        <v>24</v>
      </c>
      <c r="AT140" s="186" t="s">
        <v>72</v>
      </c>
      <c r="AU140" s="186" t="s">
        <v>24</v>
      </c>
      <c r="AY140" s="185" t="s">
        <v>212</v>
      </c>
      <c r="BK140" s="187">
        <f>SUM(BK141:BK146)</f>
        <v>0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346</v>
      </c>
      <c r="F141" s="193" t="s">
        <v>347</v>
      </c>
      <c r="G141" s="194" t="s">
        <v>253</v>
      </c>
      <c r="H141" s="195">
        <v>5.98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958</v>
      </c>
    </row>
    <row r="142" spans="2:65" s="1" customFormat="1" ht="27">
      <c r="B142" s="39"/>
      <c r="C142" s="61"/>
      <c r="D142" s="203" t="s">
        <v>221</v>
      </c>
      <c r="E142" s="61"/>
      <c r="F142" s="204" t="s">
        <v>349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191" t="s">
        <v>345</v>
      </c>
      <c r="D143" s="191" t="s">
        <v>214</v>
      </c>
      <c r="E143" s="192" t="s">
        <v>351</v>
      </c>
      <c r="F143" s="193" t="s">
        <v>352</v>
      </c>
      <c r="G143" s="194" t="s">
        <v>253</v>
      </c>
      <c r="H143" s="195">
        <v>5.98</v>
      </c>
      <c r="I143" s="196"/>
      <c r="J143" s="197">
        <f>ROUND(I143*H143,2)</f>
        <v>0</v>
      </c>
      <c r="K143" s="193" t="s">
        <v>218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959</v>
      </c>
    </row>
    <row r="144" spans="2:65" s="1" customFormat="1" ht="27">
      <c r="B144" s="39"/>
      <c r="C144" s="61"/>
      <c r="D144" s="203" t="s">
        <v>221</v>
      </c>
      <c r="E144" s="61"/>
      <c r="F144" s="204" t="s">
        <v>354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" customFormat="1" ht="22.5" customHeight="1">
      <c r="B145" s="39"/>
      <c r="C145" s="191" t="s">
        <v>350</v>
      </c>
      <c r="D145" s="191" t="s">
        <v>214</v>
      </c>
      <c r="E145" s="192" t="s">
        <v>356</v>
      </c>
      <c r="F145" s="193" t="s">
        <v>357</v>
      </c>
      <c r="G145" s="194" t="s">
        <v>253</v>
      </c>
      <c r="H145" s="195">
        <v>5.98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960</v>
      </c>
    </row>
    <row r="146" spans="2:65" s="1" customFormat="1" ht="13.5">
      <c r="B146" s="39"/>
      <c r="C146" s="61"/>
      <c r="D146" s="206" t="s">
        <v>221</v>
      </c>
      <c r="E146" s="61"/>
      <c r="F146" s="207" t="s">
        <v>359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0" customFormat="1" ht="29.85" customHeight="1">
      <c r="B147" s="174"/>
      <c r="C147" s="175"/>
      <c r="D147" s="188" t="s">
        <v>72</v>
      </c>
      <c r="E147" s="189" t="s">
        <v>360</v>
      </c>
      <c r="F147" s="189" t="s">
        <v>361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SUM(P148:P149)</f>
        <v>0</v>
      </c>
      <c r="Q147" s="182"/>
      <c r="R147" s="183">
        <f>SUM(R148:R149)</f>
        <v>0</v>
      </c>
      <c r="S147" s="182"/>
      <c r="T147" s="184">
        <f>SUM(T148:T149)</f>
        <v>0</v>
      </c>
      <c r="AR147" s="185" t="s">
        <v>24</v>
      </c>
      <c r="AT147" s="186" t="s">
        <v>72</v>
      </c>
      <c r="AU147" s="186" t="s">
        <v>24</v>
      </c>
      <c r="AY147" s="185" t="s">
        <v>212</v>
      </c>
      <c r="BK147" s="187">
        <f>SUM(BK148:BK149)</f>
        <v>0</v>
      </c>
    </row>
    <row r="148" spans="2:65" s="1" customFormat="1" ht="31.5" customHeight="1">
      <c r="B148" s="39"/>
      <c r="C148" s="191" t="s">
        <v>355</v>
      </c>
      <c r="D148" s="191" t="s">
        <v>214</v>
      </c>
      <c r="E148" s="192" t="s">
        <v>363</v>
      </c>
      <c r="F148" s="193" t="s">
        <v>364</v>
      </c>
      <c r="G148" s="194" t="s">
        <v>253</v>
      </c>
      <c r="H148" s="195">
        <v>5.3460000000000001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961</v>
      </c>
    </row>
    <row r="149" spans="2:65" s="1" customFormat="1" ht="27">
      <c r="B149" s="39"/>
      <c r="C149" s="61"/>
      <c r="D149" s="206" t="s">
        <v>221</v>
      </c>
      <c r="E149" s="61"/>
      <c r="F149" s="207" t="s">
        <v>366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37.35" customHeight="1">
      <c r="B150" s="174"/>
      <c r="C150" s="175"/>
      <c r="D150" s="176" t="s">
        <v>72</v>
      </c>
      <c r="E150" s="177" t="s">
        <v>367</v>
      </c>
      <c r="F150" s="177" t="s">
        <v>368</v>
      </c>
      <c r="G150" s="175"/>
      <c r="H150" s="175"/>
      <c r="I150" s="178"/>
      <c r="J150" s="179">
        <f>BK150</f>
        <v>0</v>
      </c>
      <c r="K150" s="175"/>
      <c r="L150" s="180"/>
      <c r="M150" s="181"/>
      <c r="N150" s="182"/>
      <c r="O150" s="182"/>
      <c r="P150" s="183">
        <f>P151+P154</f>
        <v>0</v>
      </c>
      <c r="Q150" s="182"/>
      <c r="R150" s="183">
        <f>R151+R154</f>
        <v>0</v>
      </c>
      <c r="S150" s="182"/>
      <c r="T150" s="184">
        <f>T151+T154</f>
        <v>0</v>
      </c>
      <c r="AR150" s="185" t="s">
        <v>241</v>
      </c>
      <c r="AT150" s="186" t="s">
        <v>72</v>
      </c>
      <c r="AU150" s="186" t="s">
        <v>73</v>
      </c>
      <c r="AY150" s="185" t="s">
        <v>212</v>
      </c>
      <c r="BK150" s="187">
        <f>BK151+BK154</f>
        <v>0</v>
      </c>
    </row>
    <row r="151" spans="2:65" s="10" customFormat="1" ht="19.899999999999999" customHeight="1">
      <c r="B151" s="174"/>
      <c r="C151" s="175"/>
      <c r="D151" s="188" t="s">
        <v>72</v>
      </c>
      <c r="E151" s="189" t="s">
        <v>369</v>
      </c>
      <c r="F151" s="189" t="s">
        <v>370</v>
      </c>
      <c r="G151" s="175"/>
      <c r="H151" s="175"/>
      <c r="I151" s="178"/>
      <c r="J151" s="190">
        <f>BK151</f>
        <v>0</v>
      </c>
      <c r="K151" s="175"/>
      <c r="L151" s="180"/>
      <c r="M151" s="181"/>
      <c r="N151" s="182"/>
      <c r="O151" s="182"/>
      <c r="P151" s="183">
        <f>SUM(P152:P153)</f>
        <v>0</v>
      </c>
      <c r="Q151" s="182"/>
      <c r="R151" s="183">
        <f>SUM(R152:R153)</f>
        <v>0</v>
      </c>
      <c r="S151" s="182"/>
      <c r="T151" s="184">
        <f>SUM(T152:T153)</f>
        <v>0</v>
      </c>
      <c r="AR151" s="185" t="s">
        <v>241</v>
      </c>
      <c r="AT151" s="186" t="s">
        <v>72</v>
      </c>
      <c r="AU151" s="186" t="s">
        <v>24</v>
      </c>
      <c r="AY151" s="185" t="s">
        <v>212</v>
      </c>
      <c r="BK151" s="187">
        <f>SUM(BK152:BK153)</f>
        <v>0</v>
      </c>
    </row>
    <row r="152" spans="2:65" s="1" customFormat="1" ht="22.5" customHeight="1">
      <c r="B152" s="39"/>
      <c r="C152" s="191" t="s">
        <v>362</v>
      </c>
      <c r="D152" s="191" t="s">
        <v>214</v>
      </c>
      <c r="E152" s="192" t="s">
        <v>372</v>
      </c>
      <c r="F152" s="193" t="s">
        <v>370</v>
      </c>
      <c r="G152" s="194" t="s">
        <v>373</v>
      </c>
      <c r="H152" s="195">
        <v>1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374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374</v>
      </c>
      <c r="BM152" s="22" t="s">
        <v>962</v>
      </c>
    </row>
    <row r="153" spans="2:65" s="1" customFormat="1" ht="13.5">
      <c r="B153" s="39"/>
      <c r="C153" s="61"/>
      <c r="D153" s="206" t="s">
        <v>221</v>
      </c>
      <c r="E153" s="61"/>
      <c r="F153" s="207" t="s">
        <v>376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0" customFormat="1" ht="29.85" customHeight="1">
      <c r="B154" s="174"/>
      <c r="C154" s="175"/>
      <c r="D154" s="188" t="s">
        <v>72</v>
      </c>
      <c r="E154" s="189" t="s">
        <v>377</v>
      </c>
      <c r="F154" s="189" t="s">
        <v>378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SUM(P155:P156)</f>
        <v>0</v>
      </c>
      <c r="Q154" s="182"/>
      <c r="R154" s="183">
        <f>SUM(R155:R156)</f>
        <v>0</v>
      </c>
      <c r="S154" s="182"/>
      <c r="T154" s="184">
        <f>SUM(T155:T156)</f>
        <v>0</v>
      </c>
      <c r="AR154" s="185" t="s">
        <v>241</v>
      </c>
      <c r="AT154" s="186" t="s">
        <v>72</v>
      </c>
      <c r="AU154" s="186" t="s">
        <v>24</v>
      </c>
      <c r="AY154" s="185" t="s">
        <v>212</v>
      </c>
      <c r="BK154" s="187">
        <f>SUM(BK155:BK156)</f>
        <v>0</v>
      </c>
    </row>
    <row r="155" spans="2:65" s="1" customFormat="1" ht="22.5" customHeight="1">
      <c r="B155" s="39"/>
      <c r="C155" s="191" t="s">
        <v>371</v>
      </c>
      <c r="D155" s="191" t="s">
        <v>214</v>
      </c>
      <c r="E155" s="192" t="s">
        <v>380</v>
      </c>
      <c r="F155" s="193" t="s">
        <v>378</v>
      </c>
      <c r="G155" s="194" t="s">
        <v>373</v>
      </c>
      <c r="H155" s="195">
        <v>1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374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374</v>
      </c>
      <c r="BM155" s="22" t="s">
        <v>963</v>
      </c>
    </row>
    <row r="156" spans="2:65" s="1" customFormat="1" ht="13.5">
      <c r="B156" s="39"/>
      <c r="C156" s="61"/>
      <c r="D156" s="206" t="s">
        <v>221</v>
      </c>
      <c r="E156" s="61"/>
      <c r="F156" s="207" t="s">
        <v>382</v>
      </c>
      <c r="G156" s="61"/>
      <c r="H156" s="61"/>
      <c r="I156" s="161"/>
      <c r="J156" s="61"/>
      <c r="K156" s="61"/>
      <c r="L156" s="59"/>
      <c r="M156" s="232"/>
      <c r="N156" s="233"/>
      <c r="O156" s="233"/>
      <c r="P156" s="233"/>
      <c r="Q156" s="233"/>
      <c r="R156" s="233"/>
      <c r="S156" s="233"/>
      <c r="T156" s="234"/>
      <c r="AT156" s="22" t="s">
        <v>221</v>
      </c>
      <c r="AU156" s="22" t="s">
        <v>82</v>
      </c>
    </row>
    <row r="157" spans="2:65" s="1" customFormat="1" ht="6.95" customHeight="1">
      <c r="B157" s="54"/>
      <c r="C157" s="55"/>
      <c r="D157" s="55"/>
      <c r="E157" s="55"/>
      <c r="F157" s="55"/>
      <c r="G157" s="55"/>
      <c r="H157" s="55"/>
      <c r="I157" s="137"/>
      <c r="J157" s="55"/>
      <c r="K157" s="55"/>
      <c r="L157" s="59"/>
    </row>
  </sheetData>
  <sheetProtection algorithmName="SHA-512" hashValue="0vEzyuxdd1yHE9QXlILLXGeav+etLlXv9rCVptpTxylIt4LmoS6ipVGcrqEGnEySk8Jls6sJ2y5hvLo62eknMA==" saltValue="SU+eYJb19zMj0qVD6e1CrA==" spinCount="100000" sheet="1" objects="1" scenarios="1" formatCells="0" formatColumns="0" formatRows="0" sort="0" autoFilter="0"/>
  <autoFilter ref="C85:K156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127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964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ROUND(SUM(BE86:BE157), 2)</f>
        <v>0</v>
      </c>
      <c r="G30" s="40"/>
      <c r="H30" s="40"/>
      <c r="I30" s="129">
        <v>0.21</v>
      </c>
      <c r="J30" s="128">
        <f>ROUND(ROUND((SUM(BE86:BE157)),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ROUND(SUM(BF86:BF157), 2)</f>
        <v>0</v>
      </c>
      <c r="G31" s="40"/>
      <c r="H31" s="40"/>
      <c r="I31" s="129">
        <v>0.15</v>
      </c>
      <c r="J31" s="128">
        <f>ROUND(ROUND((SUM(BF86:BF157)),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SO16 - Objekt 16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J110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J113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J120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J141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J148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J151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J152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J155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SO16 - Objekt 16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P87+P151</f>
        <v>0</v>
      </c>
      <c r="Q86" s="83"/>
      <c r="R86" s="171">
        <f>R87+R151</f>
        <v>21.265900000000002</v>
      </c>
      <c r="S86" s="83"/>
      <c r="T86" s="172">
        <f>T87+T151</f>
        <v>4.6399999999999997</v>
      </c>
      <c r="AT86" s="22" t="s">
        <v>72</v>
      </c>
      <c r="AU86" s="22" t="s">
        <v>185</v>
      </c>
      <c r="BK86" s="173">
        <f>BK87+BK151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P88+P110+P113+P120+P141+P148</f>
        <v>0</v>
      </c>
      <c r="Q87" s="182"/>
      <c r="R87" s="183">
        <f>R88+R110+R113+R120+R141+R148</f>
        <v>21.265900000000002</v>
      </c>
      <c r="S87" s="182"/>
      <c r="T87" s="184">
        <f>T88+T110+T113+T120+T141+T148</f>
        <v>4.6399999999999997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BK88+BK110+BK113+BK120+BK141+BK148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SUM(P89:P109)</f>
        <v>0</v>
      </c>
      <c r="Q88" s="182"/>
      <c r="R88" s="183">
        <f>SUM(R89:R109)</f>
        <v>0.44141999999999998</v>
      </c>
      <c r="S88" s="182"/>
      <c r="T88" s="184">
        <f>SUM(T89:T109)</f>
        <v>4.6399999999999997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SUM(BK89:BK109)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223</v>
      </c>
      <c r="F89" s="193" t="s">
        <v>224</v>
      </c>
      <c r="G89" s="194" t="s">
        <v>225</v>
      </c>
      <c r="H89" s="195">
        <v>16</v>
      </c>
      <c r="I89" s="196"/>
      <c r="J89" s="197">
        <f>ROUND(I89*H89,2)</f>
        <v>0</v>
      </c>
      <c r="K89" s="193" t="s">
        <v>226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0.28999999999999998</v>
      </c>
      <c r="T89" s="201">
        <f>S89*H89</f>
        <v>4.6399999999999997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965</v>
      </c>
    </row>
    <row r="90" spans="2:65" s="1" customFormat="1" ht="27">
      <c r="B90" s="39"/>
      <c r="C90" s="61"/>
      <c r="D90" s="203" t="s">
        <v>221</v>
      </c>
      <c r="E90" s="61"/>
      <c r="F90" s="204" t="s">
        <v>228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230</v>
      </c>
      <c r="F91" s="193" t="s">
        <v>231</v>
      </c>
      <c r="G91" s="194" t="s">
        <v>232</v>
      </c>
      <c r="H91" s="195">
        <v>7.2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966</v>
      </c>
    </row>
    <row r="92" spans="2:65" s="1" customFormat="1" ht="27">
      <c r="B92" s="39"/>
      <c r="C92" s="61"/>
      <c r="D92" s="206" t="s">
        <v>221</v>
      </c>
      <c r="E92" s="61"/>
      <c r="F92" s="207" t="s">
        <v>234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1" customFormat="1" ht="13.5">
      <c r="B93" s="208"/>
      <c r="C93" s="209"/>
      <c r="D93" s="203" t="s">
        <v>235</v>
      </c>
      <c r="E93" s="210" t="s">
        <v>22</v>
      </c>
      <c r="F93" s="211" t="s">
        <v>967</v>
      </c>
      <c r="G93" s="209"/>
      <c r="H93" s="212">
        <v>7.2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235</v>
      </c>
      <c r="AU93" s="218" t="s">
        <v>82</v>
      </c>
      <c r="AV93" s="11" t="s">
        <v>82</v>
      </c>
      <c r="AW93" s="11" t="s">
        <v>37</v>
      </c>
      <c r="AX93" s="11" t="s">
        <v>24</v>
      </c>
      <c r="AY93" s="218" t="s">
        <v>212</v>
      </c>
    </row>
    <row r="94" spans="2:65" s="1" customFormat="1" ht="22.5" customHeight="1">
      <c r="B94" s="39"/>
      <c r="C94" s="191" t="s">
        <v>229</v>
      </c>
      <c r="D94" s="191" t="s">
        <v>214</v>
      </c>
      <c r="E94" s="192" t="s">
        <v>242</v>
      </c>
      <c r="F94" s="193" t="s">
        <v>243</v>
      </c>
      <c r="G94" s="194" t="s">
        <v>232</v>
      </c>
      <c r="H94" s="195">
        <v>7.2</v>
      </c>
      <c r="I94" s="196"/>
      <c r="J94" s="197">
        <f>ROUND(I94*H94,2)</f>
        <v>0</v>
      </c>
      <c r="K94" s="193" t="s">
        <v>218</v>
      </c>
      <c r="L94" s="59"/>
      <c r="M94" s="198" t="s">
        <v>22</v>
      </c>
      <c r="N94" s="199" t="s">
        <v>44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219</v>
      </c>
      <c r="AT94" s="22" t="s">
        <v>214</v>
      </c>
      <c r="AU94" s="22" t="s">
        <v>82</v>
      </c>
      <c r="AY94" s="22" t="s">
        <v>212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219</v>
      </c>
      <c r="BM94" s="22" t="s">
        <v>968</v>
      </c>
    </row>
    <row r="95" spans="2:65" s="1" customFormat="1" ht="40.5">
      <c r="B95" s="39"/>
      <c r="C95" s="61"/>
      <c r="D95" s="203" t="s">
        <v>221</v>
      </c>
      <c r="E95" s="61"/>
      <c r="F95" s="204" t="s">
        <v>245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221</v>
      </c>
      <c r="AU95" s="22" t="s">
        <v>82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247</v>
      </c>
      <c r="F96" s="193" t="s">
        <v>248</v>
      </c>
      <c r="G96" s="194" t="s">
        <v>232</v>
      </c>
      <c r="H96" s="195">
        <v>7.2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969</v>
      </c>
    </row>
    <row r="97" spans="2:65" s="1" customFormat="1" ht="13.5">
      <c r="B97" s="39"/>
      <c r="C97" s="61"/>
      <c r="D97" s="203" t="s">
        <v>221</v>
      </c>
      <c r="E97" s="61"/>
      <c r="F97" s="204" t="s">
        <v>248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251</v>
      </c>
      <c r="F98" s="193" t="s">
        <v>252</v>
      </c>
      <c r="G98" s="194" t="s">
        <v>253</v>
      </c>
      <c r="H98" s="195">
        <v>15.12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970</v>
      </c>
    </row>
    <row r="99" spans="2:65" s="1" customFormat="1" ht="13.5">
      <c r="B99" s="39"/>
      <c r="C99" s="61"/>
      <c r="D99" s="206" t="s">
        <v>221</v>
      </c>
      <c r="E99" s="61"/>
      <c r="F99" s="207" t="s">
        <v>255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1" customFormat="1" ht="13.5">
      <c r="B100" s="208"/>
      <c r="C100" s="209"/>
      <c r="D100" s="203" t="s">
        <v>235</v>
      </c>
      <c r="E100" s="210" t="s">
        <v>22</v>
      </c>
      <c r="F100" s="211" t="s">
        <v>971</v>
      </c>
      <c r="G100" s="209"/>
      <c r="H100" s="212">
        <v>15.12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235</v>
      </c>
      <c r="AU100" s="218" t="s">
        <v>82</v>
      </c>
      <c r="AV100" s="11" t="s">
        <v>82</v>
      </c>
      <c r="AW100" s="11" t="s">
        <v>37</v>
      </c>
      <c r="AX100" s="11" t="s">
        <v>24</v>
      </c>
      <c r="AY100" s="218" t="s">
        <v>212</v>
      </c>
    </row>
    <row r="101" spans="2:65" s="1" customFormat="1" ht="22.5" customHeight="1">
      <c r="B101" s="39"/>
      <c r="C101" s="191" t="s">
        <v>246</v>
      </c>
      <c r="D101" s="191" t="s">
        <v>214</v>
      </c>
      <c r="E101" s="192" t="s">
        <v>645</v>
      </c>
      <c r="F101" s="193" t="s">
        <v>646</v>
      </c>
      <c r="G101" s="194" t="s">
        <v>217</v>
      </c>
      <c r="H101" s="195">
        <v>14</v>
      </c>
      <c r="I101" s="196"/>
      <c r="J101" s="197">
        <f>ROUND(I101*H101,2)</f>
        <v>0</v>
      </c>
      <c r="K101" s="193" t="s">
        <v>218</v>
      </c>
      <c r="L101" s="59"/>
      <c r="M101" s="198" t="s">
        <v>22</v>
      </c>
      <c r="N101" s="199" t="s">
        <v>44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219</v>
      </c>
      <c r="AT101" s="22" t="s">
        <v>214</v>
      </c>
      <c r="AU101" s="22" t="s">
        <v>82</v>
      </c>
      <c r="AY101" s="22" t="s">
        <v>212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219</v>
      </c>
      <c r="BM101" s="22" t="s">
        <v>972</v>
      </c>
    </row>
    <row r="102" spans="2:65" s="1" customFormat="1" ht="27">
      <c r="B102" s="39"/>
      <c r="C102" s="61"/>
      <c r="D102" s="203" t="s">
        <v>221</v>
      </c>
      <c r="E102" s="61"/>
      <c r="F102" s="204" t="s">
        <v>648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221</v>
      </c>
      <c r="AU102" s="22" t="s">
        <v>82</v>
      </c>
    </row>
    <row r="103" spans="2:65" s="1" customFormat="1" ht="22.5" customHeight="1">
      <c r="B103" s="39"/>
      <c r="C103" s="222" t="s">
        <v>250</v>
      </c>
      <c r="D103" s="222" t="s">
        <v>274</v>
      </c>
      <c r="E103" s="223" t="s">
        <v>649</v>
      </c>
      <c r="F103" s="224" t="s">
        <v>650</v>
      </c>
      <c r="G103" s="225" t="s">
        <v>651</v>
      </c>
      <c r="H103" s="226">
        <v>0.21</v>
      </c>
      <c r="I103" s="227"/>
      <c r="J103" s="228">
        <f>ROUND(I103*H103,2)</f>
        <v>0</v>
      </c>
      <c r="K103" s="224" t="s">
        <v>218</v>
      </c>
      <c r="L103" s="229"/>
      <c r="M103" s="230" t="s">
        <v>22</v>
      </c>
      <c r="N103" s="231" t="s">
        <v>44</v>
      </c>
      <c r="O103" s="40"/>
      <c r="P103" s="200">
        <f>O103*H103</f>
        <v>0</v>
      </c>
      <c r="Q103" s="200">
        <v>1E-3</v>
      </c>
      <c r="R103" s="200">
        <f>Q103*H103</f>
        <v>2.1000000000000001E-4</v>
      </c>
      <c r="S103" s="200">
        <v>0</v>
      </c>
      <c r="T103" s="201">
        <f>S103*H103</f>
        <v>0</v>
      </c>
      <c r="AR103" s="22" t="s">
        <v>258</v>
      </c>
      <c r="AT103" s="22" t="s">
        <v>274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973</v>
      </c>
    </row>
    <row r="104" spans="2:65" s="1" customFormat="1" ht="13.5">
      <c r="B104" s="39"/>
      <c r="C104" s="61"/>
      <c r="D104" s="206" t="s">
        <v>221</v>
      </c>
      <c r="E104" s="61"/>
      <c r="F104" s="207" t="s">
        <v>653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1" customFormat="1" ht="13.5">
      <c r="B105" s="208"/>
      <c r="C105" s="209"/>
      <c r="D105" s="203" t="s">
        <v>235</v>
      </c>
      <c r="E105" s="209"/>
      <c r="F105" s="211" t="s">
        <v>974</v>
      </c>
      <c r="G105" s="209"/>
      <c r="H105" s="212">
        <v>0.21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235</v>
      </c>
      <c r="AU105" s="218" t="s">
        <v>82</v>
      </c>
      <c r="AV105" s="11" t="s">
        <v>82</v>
      </c>
      <c r="AW105" s="11" t="s">
        <v>6</v>
      </c>
      <c r="AX105" s="11" t="s">
        <v>24</v>
      </c>
      <c r="AY105" s="218" t="s">
        <v>212</v>
      </c>
    </row>
    <row r="106" spans="2:65" s="1" customFormat="1" ht="31.5" customHeight="1">
      <c r="B106" s="39"/>
      <c r="C106" s="191" t="s">
        <v>258</v>
      </c>
      <c r="D106" s="191" t="s">
        <v>214</v>
      </c>
      <c r="E106" s="192" t="s">
        <v>655</v>
      </c>
      <c r="F106" s="193" t="s">
        <v>656</v>
      </c>
      <c r="G106" s="194" t="s">
        <v>217</v>
      </c>
      <c r="H106" s="195">
        <v>14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975</v>
      </c>
    </row>
    <row r="107" spans="2:65" s="1" customFormat="1" ht="27">
      <c r="B107" s="39"/>
      <c r="C107" s="61"/>
      <c r="D107" s="203" t="s">
        <v>221</v>
      </c>
      <c r="E107" s="61"/>
      <c r="F107" s="204" t="s">
        <v>658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" customFormat="1" ht="22.5" customHeight="1">
      <c r="B108" s="39"/>
      <c r="C108" s="222" t="s">
        <v>264</v>
      </c>
      <c r="D108" s="222" t="s">
        <v>274</v>
      </c>
      <c r="E108" s="223" t="s">
        <v>659</v>
      </c>
      <c r="F108" s="224" t="s">
        <v>660</v>
      </c>
      <c r="G108" s="225" t="s">
        <v>232</v>
      </c>
      <c r="H108" s="226">
        <v>2.101</v>
      </c>
      <c r="I108" s="227"/>
      <c r="J108" s="228">
        <f>ROUND(I108*H108,2)</f>
        <v>0</v>
      </c>
      <c r="K108" s="224" t="s">
        <v>218</v>
      </c>
      <c r="L108" s="229"/>
      <c r="M108" s="230" t="s">
        <v>22</v>
      </c>
      <c r="N108" s="231" t="s">
        <v>44</v>
      </c>
      <c r="O108" s="40"/>
      <c r="P108" s="200">
        <f>O108*H108</f>
        <v>0</v>
      </c>
      <c r="Q108" s="200">
        <v>0.21</v>
      </c>
      <c r="R108" s="200">
        <f>Q108*H108</f>
        <v>0.44120999999999999</v>
      </c>
      <c r="S108" s="200">
        <v>0</v>
      </c>
      <c r="T108" s="201">
        <f>S108*H108</f>
        <v>0</v>
      </c>
      <c r="AR108" s="22" t="s">
        <v>258</v>
      </c>
      <c r="AT108" s="22" t="s">
        <v>274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976</v>
      </c>
    </row>
    <row r="109" spans="2:65" s="1" customFormat="1" ht="13.5">
      <c r="B109" s="39"/>
      <c r="C109" s="61"/>
      <c r="D109" s="206" t="s">
        <v>221</v>
      </c>
      <c r="E109" s="61"/>
      <c r="F109" s="207" t="s">
        <v>662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0" customFormat="1" ht="29.85" customHeight="1">
      <c r="B110" s="174"/>
      <c r="C110" s="175"/>
      <c r="D110" s="188" t="s">
        <v>72</v>
      </c>
      <c r="E110" s="189" t="s">
        <v>82</v>
      </c>
      <c r="F110" s="189" t="s">
        <v>257</v>
      </c>
      <c r="G110" s="175"/>
      <c r="H110" s="175"/>
      <c r="I110" s="178"/>
      <c r="J110" s="190">
        <f>BK110</f>
        <v>0</v>
      </c>
      <c r="K110" s="175"/>
      <c r="L110" s="180"/>
      <c r="M110" s="181"/>
      <c r="N110" s="182"/>
      <c r="O110" s="182"/>
      <c r="P110" s="183">
        <f>SUM(P111:P112)</f>
        <v>0</v>
      </c>
      <c r="Q110" s="182"/>
      <c r="R110" s="183">
        <f>SUM(R111:R112)</f>
        <v>0</v>
      </c>
      <c r="S110" s="182"/>
      <c r="T110" s="184">
        <f>SUM(T111:T112)</f>
        <v>0</v>
      </c>
      <c r="AR110" s="185" t="s">
        <v>24</v>
      </c>
      <c r="AT110" s="186" t="s">
        <v>72</v>
      </c>
      <c r="AU110" s="186" t="s">
        <v>24</v>
      </c>
      <c r="AY110" s="185" t="s">
        <v>212</v>
      </c>
      <c r="BK110" s="187">
        <f>SUM(BK111:BK112)</f>
        <v>0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259</v>
      </c>
      <c r="F111" s="193" t="s">
        <v>260</v>
      </c>
      <c r="G111" s="194" t="s">
        <v>217</v>
      </c>
      <c r="H111" s="195">
        <v>24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977</v>
      </c>
    </row>
    <row r="112" spans="2:65" s="1" customFormat="1" ht="27">
      <c r="B112" s="39"/>
      <c r="C112" s="61"/>
      <c r="D112" s="206" t="s">
        <v>221</v>
      </c>
      <c r="E112" s="61"/>
      <c r="F112" s="207" t="s">
        <v>262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241</v>
      </c>
      <c r="F113" s="189" t="s">
        <v>263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SUM(P114:P119)</f>
        <v>0</v>
      </c>
      <c r="Q113" s="182"/>
      <c r="R113" s="183">
        <f>SUM(R114:R119)</f>
        <v>13.76784</v>
      </c>
      <c r="S113" s="182"/>
      <c r="T113" s="184">
        <f>SUM(T114:T119)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SUM(BK114:BK119)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241</v>
      </c>
      <c r="F114" s="193" t="s">
        <v>399</v>
      </c>
      <c r="G114" s="194" t="s">
        <v>217</v>
      </c>
      <c r="H114" s="195">
        <v>24</v>
      </c>
      <c r="I114" s="196"/>
      <c r="J114" s="197">
        <f>ROUND(I114*H114,2)</f>
        <v>0</v>
      </c>
      <c r="K114" s="193" t="s">
        <v>22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6.6000000000000003E-2</v>
      </c>
      <c r="R114" s="200">
        <f>Q114*H114</f>
        <v>1.5840000000000001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978</v>
      </c>
    </row>
    <row r="115" spans="2:65" s="1" customFormat="1" ht="13.5">
      <c r="B115" s="39"/>
      <c r="C115" s="61"/>
      <c r="D115" s="203" t="s">
        <v>221</v>
      </c>
      <c r="E115" s="61"/>
      <c r="F115" s="204" t="s">
        <v>401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394</v>
      </c>
      <c r="F116" s="193" t="s">
        <v>395</v>
      </c>
      <c r="G116" s="194" t="s">
        <v>217</v>
      </c>
      <c r="H116" s="195">
        <v>24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0.378</v>
      </c>
      <c r="R116" s="200">
        <f>Q116*H116</f>
        <v>9.0719999999999992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979</v>
      </c>
    </row>
    <row r="117" spans="2:65" s="1" customFormat="1" ht="13.5">
      <c r="B117" s="39"/>
      <c r="C117" s="61"/>
      <c r="D117" s="203" t="s">
        <v>221</v>
      </c>
      <c r="E117" s="61"/>
      <c r="F117" s="204" t="s">
        <v>397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402</v>
      </c>
      <c r="F118" s="193" t="s">
        <v>403</v>
      </c>
      <c r="G118" s="194" t="s">
        <v>217</v>
      </c>
      <c r="H118" s="195">
        <v>24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0.12966</v>
      </c>
      <c r="R118" s="200">
        <f>Q118*H118</f>
        <v>3.1118399999999999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980</v>
      </c>
    </row>
    <row r="119" spans="2:65" s="1" customFormat="1" ht="27">
      <c r="B119" s="39"/>
      <c r="C119" s="61"/>
      <c r="D119" s="206" t="s">
        <v>221</v>
      </c>
      <c r="E119" s="61"/>
      <c r="F119" s="207" t="s">
        <v>405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0" customFormat="1" ht="29.85" customHeight="1">
      <c r="B120" s="174"/>
      <c r="C120" s="175"/>
      <c r="D120" s="188" t="s">
        <v>72</v>
      </c>
      <c r="E120" s="189" t="s">
        <v>264</v>
      </c>
      <c r="F120" s="189" t="s">
        <v>279</v>
      </c>
      <c r="G120" s="175"/>
      <c r="H120" s="175"/>
      <c r="I120" s="178"/>
      <c r="J120" s="190">
        <f>BK120</f>
        <v>0</v>
      </c>
      <c r="K120" s="175"/>
      <c r="L120" s="180"/>
      <c r="M120" s="181"/>
      <c r="N120" s="182"/>
      <c r="O120" s="182"/>
      <c r="P120" s="183">
        <f>SUM(P121:P140)</f>
        <v>0</v>
      </c>
      <c r="Q120" s="182"/>
      <c r="R120" s="183">
        <f>SUM(R121:R140)</f>
        <v>7.0566399999999998</v>
      </c>
      <c r="S120" s="182"/>
      <c r="T120" s="184">
        <f>SUM(T121:T140)</f>
        <v>0</v>
      </c>
      <c r="AR120" s="185" t="s">
        <v>24</v>
      </c>
      <c r="AT120" s="186" t="s">
        <v>72</v>
      </c>
      <c r="AU120" s="186" t="s">
        <v>24</v>
      </c>
      <c r="AY120" s="185" t="s">
        <v>212</v>
      </c>
      <c r="BK120" s="187">
        <f>SUM(BK121:BK140)</f>
        <v>0</v>
      </c>
    </row>
    <row r="121" spans="2:65" s="1" customFormat="1" ht="22.5" customHeight="1">
      <c r="B121" s="39"/>
      <c r="C121" s="191" t="s">
        <v>291</v>
      </c>
      <c r="D121" s="191" t="s">
        <v>214</v>
      </c>
      <c r="E121" s="192" t="s">
        <v>281</v>
      </c>
      <c r="F121" s="193" t="s">
        <v>282</v>
      </c>
      <c r="G121" s="194" t="s">
        <v>283</v>
      </c>
      <c r="H121" s="195">
        <v>1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981</v>
      </c>
    </row>
    <row r="122" spans="2:65" s="1" customFormat="1" ht="27">
      <c r="B122" s="39"/>
      <c r="C122" s="61"/>
      <c r="D122" s="203" t="s">
        <v>221</v>
      </c>
      <c r="E122" s="61"/>
      <c r="F122" s="204" t="s">
        <v>285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287</v>
      </c>
      <c r="F123" s="193" t="s">
        <v>288</v>
      </c>
      <c r="G123" s="194" t="s">
        <v>283</v>
      </c>
      <c r="H123" s="195">
        <v>30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982</v>
      </c>
    </row>
    <row r="124" spans="2:65" s="1" customFormat="1" ht="27">
      <c r="B124" s="39"/>
      <c r="C124" s="61"/>
      <c r="D124" s="203" t="s">
        <v>221</v>
      </c>
      <c r="E124" s="61"/>
      <c r="F124" s="204" t="s">
        <v>290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292</v>
      </c>
      <c r="F125" s="193" t="s">
        <v>293</v>
      </c>
      <c r="G125" s="194" t="s">
        <v>283</v>
      </c>
      <c r="H125" s="195">
        <v>2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983</v>
      </c>
    </row>
    <row r="126" spans="2:65" s="1" customFormat="1" ht="13.5">
      <c r="B126" s="39"/>
      <c r="C126" s="61"/>
      <c r="D126" s="203" t="s">
        <v>221</v>
      </c>
      <c r="E126" s="61"/>
      <c r="F126" s="204" t="s">
        <v>295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296</v>
      </c>
      <c r="F127" s="193" t="s">
        <v>297</v>
      </c>
      <c r="G127" s="194" t="s">
        <v>283</v>
      </c>
      <c r="H127" s="195">
        <v>30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984</v>
      </c>
    </row>
    <row r="128" spans="2:65" s="1" customFormat="1" ht="27">
      <c r="B128" s="39"/>
      <c r="C128" s="61"/>
      <c r="D128" s="203" t="s">
        <v>221</v>
      </c>
      <c r="E128" s="61"/>
      <c r="F128" s="204" t="s">
        <v>299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301</v>
      </c>
      <c r="F129" s="193" t="s">
        <v>302</v>
      </c>
      <c r="G129" s="194" t="s">
        <v>283</v>
      </c>
      <c r="H129" s="195">
        <v>10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985</v>
      </c>
    </row>
    <row r="130" spans="2:65" s="1" customFormat="1" ht="13.5">
      <c r="B130" s="39"/>
      <c r="C130" s="61"/>
      <c r="D130" s="203" t="s">
        <v>221</v>
      </c>
      <c r="E130" s="61"/>
      <c r="F130" s="204" t="s">
        <v>304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306</v>
      </c>
      <c r="F131" s="193" t="s">
        <v>307</v>
      </c>
      <c r="G131" s="194" t="s">
        <v>283</v>
      </c>
      <c r="H131" s="195">
        <v>30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986</v>
      </c>
    </row>
    <row r="132" spans="2:65" s="1" customFormat="1" ht="27">
      <c r="B132" s="39"/>
      <c r="C132" s="61"/>
      <c r="D132" s="203" t="s">
        <v>221</v>
      </c>
      <c r="E132" s="61"/>
      <c r="F132" s="204" t="s">
        <v>309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321</v>
      </c>
      <c r="F133" s="193" t="s">
        <v>322</v>
      </c>
      <c r="G133" s="194" t="s">
        <v>225</v>
      </c>
      <c r="H133" s="195">
        <v>5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2.0000000000000001E-4</v>
      </c>
      <c r="R133" s="200">
        <f>Q133*H133</f>
        <v>1E-3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987</v>
      </c>
    </row>
    <row r="134" spans="2:65" s="1" customFormat="1" ht="13.5">
      <c r="B134" s="39"/>
      <c r="C134" s="61"/>
      <c r="D134" s="203" t="s">
        <v>221</v>
      </c>
      <c r="E134" s="61"/>
      <c r="F134" s="204" t="s">
        <v>324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31.5" customHeight="1">
      <c r="B135" s="39"/>
      <c r="C135" s="191" t="s">
        <v>9</v>
      </c>
      <c r="D135" s="191" t="s">
        <v>214</v>
      </c>
      <c r="E135" s="192" t="s">
        <v>690</v>
      </c>
      <c r="F135" s="193" t="s">
        <v>691</v>
      </c>
      <c r="G135" s="194" t="s">
        <v>225</v>
      </c>
      <c r="H135" s="195">
        <v>20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0.16849</v>
      </c>
      <c r="R135" s="200">
        <f>Q135*H135</f>
        <v>3.3698000000000001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988</v>
      </c>
    </row>
    <row r="136" spans="2:65" s="1" customFormat="1" ht="40.5">
      <c r="B136" s="39"/>
      <c r="C136" s="61"/>
      <c r="D136" s="203" t="s">
        <v>221</v>
      </c>
      <c r="E136" s="61"/>
      <c r="F136" s="204" t="s">
        <v>693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222" t="s">
        <v>329</v>
      </c>
      <c r="D137" s="222" t="s">
        <v>274</v>
      </c>
      <c r="E137" s="223" t="s">
        <v>694</v>
      </c>
      <c r="F137" s="224" t="s">
        <v>695</v>
      </c>
      <c r="G137" s="225" t="s">
        <v>283</v>
      </c>
      <c r="H137" s="226">
        <v>22</v>
      </c>
      <c r="I137" s="227"/>
      <c r="J137" s="228">
        <f>ROUND(I137*H137,2)</f>
        <v>0</v>
      </c>
      <c r="K137" s="224" t="s">
        <v>218</v>
      </c>
      <c r="L137" s="229"/>
      <c r="M137" s="230" t="s">
        <v>22</v>
      </c>
      <c r="N137" s="231" t="s">
        <v>44</v>
      </c>
      <c r="O137" s="40"/>
      <c r="P137" s="200">
        <f>O137*H137</f>
        <v>0</v>
      </c>
      <c r="Q137" s="200">
        <v>4.4999999999999998E-2</v>
      </c>
      <c r="R137" s="200">
        <f>Q137*H137</f>
        <v>0.99</v>
      </c>
      <c r="S137" s="200">
        <v>0</v>
      </c>
      <c r="T137" s="201">
        <f>S137*H137</f>
        <v>0</v>
      </c>
      <c r="AR137" s="22" t="s">
        <v>258</v>
      </c>
      <c r="AT137" s="22" t="s">
        <v>274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989</v>
      </c>
    </row>
    <row r="138" spans="2:65" s="1" customFormat="1" ht="13.5">
      <c r="B138" s="39"/>
      <c r="C138" s="61"/>
      <c r="D138" s="203" t="s">
        <v>221</v>
      </c>
      <c r="E138" s="61"/>
      <c r="F138" s="204" t="s">
        <v>697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325</v>
      </c>
      <c r="F139" s="193" t="s">
        <v>326</v>
      </c>
      <c r="G139" s="194" t="s">
        <v>225</v>
      </c>
      <c r="H139" s="195">
        <v>16</v>
      </c>
      <c r="I139" s="196"/>
      <c r="J139" s="197">
        <f>ROUND(I139*H139,2)</f>
        <v>0</v>
      </c>
      <c r="K139" s="193" t="s">
        <v>226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0.16849</v>
      </c>
      <c r="R139" s="200">
        <f>Q139*H139</f>
        <v>2.69584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990</v>
      </c>
    </row>
    <row r="140" spans="2:65" s="1" customFormat="1" ht="27">
      <c r="B140" s="39"/>
      <c r="C140" s="61"/>
      <c r="D140" s="206" t="s">
        <v>221</v>
      </c>
      <c r="E140" s="61"/>
      <c r="F140" s="207" t="s">
        <v>328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0" customFormat="1" ht="29.85" customHeight="1">
      <c r="B141" s="174"/>
      <c r="C141" s="175"/>
      <c r="D141" s="188" t="s">
        <v>72</v>
      </c>
      <c r="E141" s="189" t="s">
        <v>343</v>
      </c>
      <c r="F141" s="189" t="s">
        <v>344</v>
      </c>
      <c r="G141" s="175"/>
      <c r="H141" s="175"/>
      <c r="I141" s="178"/>
      <c r="J141" s="190">
        <f>BK141</f>
        <v>0</v>
      </c>
      <c r="K141" s="175"/>
      <c r="L141" s="180"/>
      <c r="M141" s="181"/>
      <c r="N141" s="182"/>
      <c r="O141" s="182"/>
      <c r="P141" s="183">
        <f>SUM(P142:P147)</f>
        <v>0</v>
      </c>
      <c r="Q141" s="182"/>
      <c r="R141" s="183">
        <f>SUM(R142:R147)</f>
        <v>0</v>
      </c>
      <c r="S141" s="182"/>
      <c r="T141" s="184">
        <f>SUM(T142:T147)</f>
        <v>0</v>
      </c>
      <c r="AR141" s="185" t="s">
        <v>24</v>
      </c>
      <c r="AT141" s="186" t="s">
        <v>72</v>
      </c>
      <c r="AU141" s="186" t="s">
        <v>24</v>
      </c>
      <c r="AY141" s="185" t="s">
        <v>212</v>
      </c>
      <c r="BK141" s="187">
        <f>SUM(BK142:BK147)</f>
        <v>0</v>
      </c>
    </row>
    <row r="142" spans="2:65" s="1" customFormat="1" ht="22.5" customHeight="1">
      <c r="B142" s="39"/>
      <c r="C142" s="191" t="s">
        <v>338</v>
      </c>
      <c r="D142" s="191" t="s">
        <v>214</v>
      </c>
      <c r="E142" s="192" t="s">
        <v>346</v>
      </c>
      <c r="F142" s="193" t="s">
        <v>347</v>
      </c>
      <c r="G142" s="194" t="s">
        <v>253</v>
      </c>
      <c r="H142" s="195">
        <v>4.6399999999999997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991</v>
      </c>
    </row>
    <row r="143" spans="2:65" s="1" customFormat="1" ht="27">
      <c r="B143" s="39"/>
      <c r="C143" s="61"/>
      <c r="D143" s="203" t="s">
        <v>221</v>
      </c>
      <c r="E143" s="61"/>
      <c r="F143" s="204" t="s">
        <v>349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" customFormat="1" ht="22.5" customHeight="1">
      <c r="B144" s="39"/>
      <c r="C144" s="191" t="s">
        <v>345</v>
      </c>
      <c r="D144" s="191" t="s">
        <v>214</v>
      </c>
      <c r="E144" s="192" t="s">
        <v>351</v>
      </c>
      <c r="F144" s="193" t="s">
        <v>352</v>
      </c>
      <c r="G144" s="194" t="s">
        <v>253</v>
      </c>
      <c r="H144" s="195">
        <v>4.6399999999999997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992</v>
      </c>
    </row>
    <row r="145" spans="2:65" s="1" customFormat="1" ht="27">
      <c r="B145" s="39"/>
      <c r="C145" s="61"/>
      <c r="D145" s="203" t="s">
        <v>221</v>
      </c>
      <c r="E145" s="61"/>
      <c r="F145" s="204" t="s">
        <v>354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356</v>
      </c>
      <c r="F146" s="193" t="s">
        <v>357</v>
      </c>
      <c r="G146" s="194" t="s">
        <v>253</v>
      </c>
      <c r="H146" s="195">
        <v>4.6399999999999997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993</v>
      </c>
    </row>
    <row r="147" spans="2:65" s="1" customFormat="1" ht="13.5">
      <c r="B147" s="39"/>
      <c r="C147" s="61"/>
      <c r="D147" s="206" t="s">
        <v>221</v>
      </c>
      <c r="E147" s="61"/>
      <c r="F147" s="207" t="s">
        <v>359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0" customFormat="1" ht="29.85" customHeight="1">
      <c r="B148" s="174"/>
      <c r="C148" s="175"/>
      <c r="D148" s="188" t="s">
        <v>72</v>
      </c>
      <c r="E148" s="189" t="s">
        <v>360</v>
      </c>
      <c r="F148" s="189" t="s">
        <v>361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SUM(P149:P150)</f>
        <v>0</v>
      </c>
      <c r="Q148" s="182"/>
      <c r="R148" s="183">
        <f>SUM(R149:R150)</f>
        <v>0</v>
      </c>
      <c r="S148" s="182"/>
      <c r="T148" s="184">
        <f>SUM(T149:T150)</f>
        <v>0</v>
      </c>
      <c r="AR148" s="185" t="s">
        <v>24</v>
      </c>
      <c r="AT148" s="186" t="s">
        <v>72</v>
      </c>
      <c r="AU148" s="186" t="s">
        <v>24</v>
      </c>
      <c r="AY148" s="185" t="s">
        <v>212</v>
      </c>
      <c r="BK148" s="187">
        <f>SUM(BK149:BK150)</f>
        <v>0</v>
      </c>
    </row>
    <row r="149" spans="2:65" s="1" customFormat="1" ht="31.5" customHeight="1">
      <c r="B149" s="39"/>
      <c r="C149" s="191" t="s">
        <v>355</v>
      </c>
      <c r="D149" s="191" t="s">
        <v>214</v>
      </c>
      <c r="E149" s="192" t="s">
        <v>363</v>
      </c>
      <c r="F149" s="193" t="s">
        <v>364</v>
      </c>
      <c r="G149" s="194" t="s">
        <v>253</v>
      </c>
      <c r="H149" s="195">
        <v>21.265999999999998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994</v>
      </c>
    </row>
    <row r="150" spans="2:65" s="1" customFormat="1" ht="27">
      <c r="B150" s="39"/>
      <c r="C150" s="61"/>
      <c r="D150" s="206" t="s">
        <v>221</v>
      </c>
      <c r="E150" s="61"/>
      <c r="F150" s="207" t="s">
        <v>366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0" customFormat="1" ht="37.35" customHeight="1">
      <c r="B151" s="174"/>
      <c r="C151" s="175"/>
      <c r="D151" s="176" t="s">
        <v>72</v>
      </c>
      <c r="E151" s="177" t="s">
        <v>367</v>
      </c>
      <c r="F151" s="177" t="s">
        <v>368</v>
      </c>
      <c r="G151" s="175"/>
      <c r="H151" s="175"/>
      <c r="I151" s="178"/>
      <c r="J151" s="179">
        <f>BK151</f>
        <v>0</v>
      </c>
      <c r="K151" s="175"/>
      <c r="L151" s="180"/>
      <c r="M151" s="181"/>
      <c r="N151" s="182"/>
      <c r="O151" s="182"/>
      <c r="P151" s="183">
        <f>P152+P155</f>
        <v>0</v>
      </c>
      <c r="Q151" s="182"/>
      <c r="R151" s="183">
        <f>R152+R155</f>
        <v>0</v>
      </c>
      <c r="S151" s="182"/>
      <c r="T151" s="184">
        <f>T152+T155</f>
        <v>0</v>
      </c>
      <c r="AR151" s="185" t="s">
        <v>241</v>
      </c>
      <c r="AT151" s="186" t="s">
        <v>72</v>
      </c>
      <c r="AU151" s="186" t="s">
        <v>73</v>
      </c>
      <c r="AY151" s="185" t="s">
        <v>212</v>
      </c>
      <c r="BK151" s="187">
        <f>BK152+BK155</f>
        <v>0</v>
      </c>
    </row>
    <row r="152" spans="2:65" s="10" customFormat="1" ht="19.899999999999999" customHeight="1">
      <c r="B152" s="174"/>
      <c r="C152" s="175"/>
      <c r="D152" s="188" t="s">
        <v>72</v>
      </c>
      <c r="E152" s="189" t="s">
        <v>369</v>
      </c>
      <c r="F152" s="189" t="s">
        <v>370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241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22.5" customHeight="1">
      <c r="B153" s="39"/>
      <c r="C153" s="191" t="s">
        <v>362</v>
      </c>
      <c r="D153" s="191" t="s">
        <v>214</v>
      </c>
      <c r="E153" s="192" t="s">
        <v>372</v>
      </c>
      <c r="F153" s="193" t="s">
        <v>370</v>
      </c>
      <c r="G153" s="194" t="s">
        <v>373</v>
      </c>
      <c r="H153" s="195">
        <v>1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374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374</v>
      </c>
      <c r="BM153" s="22" t="s">
        <v>995</v>
      </c>
    </row>
    <row r="154" spans="2:65" s="1" customFormat="1" ht="13.5">
      <c r="B154" s="39"/>
      <c r="C154" s="61"/>
      <c r="D154" s="206" t="s">
        <v>221</v>
      </c>
      <c r="E154" s="61"/>
      <c r="F154" s="207" t="s">
        <v>376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0" customFormat="1" ht="29.85" customHeight="1">
      <c r="B155" s="174"/>
      <c r="C155" s="175"/>
      <c r="D155" s="188" t="s">
        <v>72</v>
      </c>
      <c r="E155" s="189" t="s">
        <v>377</v>
      </c>
      <c r="F155" s="189" t="s">
        <v>378</v>
      </c>
      <c r="G155" s="175"/>
      <c r="H155" s="175"/>
      <c r="I155" s="178"/>
      <c r="J155" s="190">
        <f>BK155</f>
        <v>0</v>
      </c>
      <c r="K155" s="175"/>
      <c r="L155" s="180"/>
      <c r="M155" s="181"/>
      <c r="N155" s="182"/>
      <c r="O155" s="182"/>
      <c r="P155" s="183">
        <f>SUM(P156:P157)</f>
        <v>0</v>
      </c>
      <c r="Q155" s="182"/>
      <c r="R155" s="183">
        <f>SUM(R156:R157)</f>
        <v>0</v>
      </c>
      <c r="S155" s="182"/>
      <c r="T155" s="184">
        <f>SUM(T156:T157)</f>
        <v>0</v>
      </c>
      <c r="AR155" s="185" t="s">
        <v>241</v>
      </c>
      <c r="AT155" s="186" t="s">
        <v>72</v>
      </c>
      <c r="AU155" s="186" t="s">
        <v>24</v>
      </c>
      <c r="AY155" s="185" t="s">
        <v>212</v>
      </c>
      <c r="BK155" s="187">
        <f>SUM(BK156:BK157)</f>
        <v>0</v>
      </c>
    </row>
    <row r="156" spans="2:65" s="1" customFormat="1" ht="22.5" customHeight="1">
      <c r="B156" s="39"/>
      <c r="C156" s="191" t="s">
        <v>371</v>
      </c>
      <c r="D156" s="191" t="s">
        <v>214</v>
      </c>
      <c r="E156" s="192" t="s">
        <v>380</v>
      </c>
      <c r="F156" s="193" t="s">
        <v>378</v>
      </c>
      <c r="G156" s="194" t="s">
        <v>373</v>
      </c>
      <c r="H156" s="195">
        <v>1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374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374</v>
      </c>
      <c r="BM156" s="22" t="s">
        <v>996</v>
      </c>
    </row>
    <row r="157" spans="2:65" s="1" customFormat="1" ht="13.5">
      <c r="B157" s="39"/>
      <c r="C157" s="61"/>
      <c r="D157" s="206" t="s">
        <v>221</v>
      </c>
      <c r="E157" s="61"/>
      <c r="F157" s="207" t="s">
        <v>382</v>
      </c>
      <c r="G157" s="61"/>
      <c r="H157" s="61"/>
      <c r="I157" s="161"/>
      <c r="J157" s="61"/>
      <c r="K157" s="61"/>
      <c r="L157" s="59"/>
      <c r="M157" s="232"/>
      <c r="N157" s="233"/>
      <c r="O157" s="233"/>
      <c r="P157" s="233"/>
      <c r="Q157" s="233"/>
      <c r="R157" s="233"/>
      <c r="S157" s="233"/>
      <c r="T157" s="234"/>
      <c r="AT157" s="22" t="s">
        <v>221</v>
      </c>
      <c r="AU157" s="22" t="s">
        <v>82</v>
      </c>
    </row>
    <row r="158" spans="2:65" s="1" customFormat="1" ht="6.95" customHeight="1">
      <c r="B158" s="54"/>
      <c r="C158" s="55"/>
      <c r="D158" s="55"/>
      <c r="E158" s="55"/>
      <c r="F158" s="55"/>
      <c r="G158" s="55"/>
      <c r="H158" s="55"/>
      <c r="I158" s="137"/>
      <c r="J158" s="55"/>
      <c r="K158" s="55"/>
      <c r="L158" s="59"/>
    </row>
  </sheetData>
  <sheetProtection algorithmName="SHA-512" hashValue="rEPXlXoMxvT5OwZJRuIOEBFKIARFCj6Keh0KkCtTD72f4K+ExbBwF+lCPVuWmkSArMGaE+fyk7oAgh1/0Kgb0A==" saltValue="1rV2AcPXx/hnQdzRg3d/Yg==" spinCount="100000" sheet="1" objects="1" scenarios="1" formatCells="0" formatColumns="0" formatRows="0" sort="0" autoFilter="0"/>
  <autoFilter ref="C85:K15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130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997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ROUND(SUM(BE86:BE161), 2)</f>
        <v>0</v>
      </c>
      <c r="G30" s="40"/>
      <c r="H30" s="40"/>
      <c r="I30" s="129">
        <v>0.21</v>
      </c>
      <c r="J30" s="128">
        <f>ROUND(ROUND((SUM(BE86:BE161)),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ROUND(SUM(BF86:BF161), 2)</f>
        <v>0</v>
      </c>
      <c r="G31" s="40"/>
      <c r="H31" s="40"/>
      <c r="I31" s="129">
        <v>0.15</v>
      </c>
      <c r="J31" s="128">
        <f>ROUND(ROUND((SUM(BF86:BF161)),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ROUND(SUM(BG86:BG161),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ROUND(SUM(BH86:BH161),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ROUND(SUM(BI86:BI161),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SO17 - Objekt 17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J126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J145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J152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J155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J156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J159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SO17 - Objekt 17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P87+P155</f>
        <v>0</v>
      </c>
      <c r="Q86" s="83"/>
      <c r="R86" s="171">
        <f>R87+R155</f>
        <v>23.520690000000002</v>
      </c>
      <c r="S86" s="83"/>
      <c r="T86" s="172">
        <f>T87+T155</f>
        <v>11.591999999999999</v>
      </c>
      <c r="AT86" s="22" t="s">
        <v>72</v>
      </c>
      <c r="AU86" s="22" t="s">
        <v>185</v>
      </c>
      <c r="BK86" s="173">
        <f>BK87+BK155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P88+P103+P106+P126+P145+P152</f>
        <v>0</v>
      </c>
      <c r="Q87" s="182"/>
      <c r="R87" s="183">
        <f>R88+R103+R106+R126+R145+R152</f>
        <v>23.520690000000002</v>
      </c>
      <c r="S87" s="182"/>
      <c r="T87" s="184">
        <f>T88+T103+T106+T126+T145+T152</f>
        <v>11.591999999999999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BK88+BK103+BK106+BK126+BK145+BK152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11.591999999999999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22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6.952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998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16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4.6399999999999997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999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9.02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1000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1001</v>
      </c>
      <c r="G95" s="209"/>
      <c r="H95" s="212">
        <v>9.02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9.02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1002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9.02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1003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18.942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1004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1005</v>
      </c>
      <c r="G102" s="209"/>
      <c r="H102" s="221">
        <v>18.942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22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1006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SUM(P107:P125)</f>
        <v>0</v>
      </c>
      <c r="Q106" s="182"/>
      <c r="R106" s="183">
        <f>SUM(R107:R125)</f>
        <v>16.85436</v>
      </c>
      <c r="S106" s="182"/>
      <c r="T106" s="184">
        <f>SUM(T107:T125)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SUM(BK107:BK125)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664</v>
      </c>
      <c r="F107" s="193" t="s">
        <v>665</v>
      </c>
      <c r="G107" s="194" t="s">
        <v>217</v>
      </c>
      <c r="H107" s="195">
        <v>32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0.27994000000000002</v>
      </c>
      <c r="R107" s="200">
        <f>Q107*H107</f>
        <v>8.9580800000000007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1007</v>
      </c>
    </row>
    <row r="108" spans="2:65" s="1" customFormat="1" ht="13.5">
      <c r="B108" s="39"/>
      <c r="C108" s="61"/>
      <c r="D108" s="206" t="s">
        <v>221</v>
      </c>
      <c r="E108" s="61"/>
      <c r="F108" s="207" t="s">
        <v>667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1" customFormat="1" ht="13.5">
      <c r="B109" s="208"/>
      <c r="C109" s="209"/>
      <c r="D109" s="203" t="s">
        <v>235</v>
      </c>
      <c r="E109" s="210" t="s">
        <v>22</v>
      </c>
      <c r="F109" s="211" t="s">
        <v>1008</v>
      </c>
      <c r="G109" s="209"/>
      <c r="H109" s="212">
        <v>32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235</v>
      </c>
      <c r="AU109" s="218" t="s">
        <v>82</v>
      </c>
      <c r="AV109" s="11" t="s">
        <v>82</v>
      </c>
      <c r="AW109" s="11" t="s">
        <v>37</v>
      </c>
      <c r="AX109" s="11" t="s">
        <v>24</v>
      </c>
      <c r="AY109" s="218" t="s">
        <v>212</v>
      </c>
    </row>
    <row r="110" spans="2:65" s="1" customFormat="1" ht="22.5" customHeight="1">
      <c r="B110" s="39"/>
      <c r="C110" s="191" t="s">
        <v>264</v>
      </c>
      <c r="D110" s="191" t="s">
        <v>214</v>
      </c>
      <c r="E110" s="192" t="s">
        <v>394</v>
      </c>
      <c r="F110" s="193" t="s">
        <v>395</v>
      </c>
      <c r="G110" s="194" t="s">
        <v>217</v>
      </c>
      <c r="H110" s="195">
        <v>6</v>
      </c>
      <c r="I110" s="196"/>
      <c r="J110" s="197">
        <f>ROUND(I110*H110,2)</f>
        <v>0</v>
      </c>
      <c r="K110" s="193" t="s">
        <v>218</v>
      </c>
      <c r="L110" s="59"/>
      <c r="M110" s="198" t="s">
        <v>22</v>
      </c>
      <c r="N110" s="199" t="s">
        <v>44</v>
      </c>
      <c r="O110" s="40"/>
      <c r="P110" s="200">
        <f>O110*H110</f>
        <v>0</v>
      </c>
      <c r="Q110" s="200">
        <v>0.378</v>
      </c>
      <c r="R110" s="200">
        <f>Q110*H110</f>
        <v>2.2679999999999998</v>
      </c>
      <c r="S110" s="200">
        <v>0</v>
      </c>
      <c r="T110" s="201">
        <f>S110*H110</f>
        <v>0</v>
      </c>
      <c r="AR110" s="22" t="s">
        <v>219</v>
      </c>
      <c r="AT110" s="22" t="s">
        <v>214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1009</v>
      </c>
    </row>
    <row r="111" spans="2:65" s="1" customFormat="1" ht="13.5">
      <c r="B111" s="39"/>
      <c r="C111" s="61"/>
      <c r="D111" s="203" t="s">
        <v>221</v>
      </c>
      <c r="E111" s="61"/>
      <c r="F111" s="204" t="s">
        <v>397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" customFormat="1" ht="22.5" customHeight="1">
      <c r="B112" s="39"/>
      <c r="C112" s="191" t="s">
        <v>29</v>
      </c>
      <c r="D112" s="191" t="s">
        <v>214</v>
      </c>
      <c r="E112" s="192" t="s">
        <v>398</v>
      </c>
      <c r="F112" s="193" t="s">
        <v>399</v>
      </c>
      <c r="G112" s="194" t="s">
        <v>217</v>
      </c>
      <c r="H112" s="195">
        <v>6</v>
      </c>
      <c r="I112" s="196"/>
      <c r="J112" s="197">
        <f>ROUND(I112*H112,2)</f>
        <v>0</v>
      </c>
      <c r="K112" s="193" t="s">
        <v>218</v>
      </c>
      <c r="L112" s="59"/>
      <c r="M112" s="198" t="s">
        <v>22</v>
      </c>
      <c r="N112" s="199" t="s">
        <v>44</v>
      </c>
      <c r="O112" s="40"/>
      <c r="P112" s="200">
        <f>O112*H112</f>
        <v>0</v>
      </c>
      <c r="Q112" s="200">
        <v>6.6000000000000003E-2</v>
      </c>
      <c r="R112" s="200">
        <f>Q112*H112</f>
        <v>0.39600000000000002</v>
      </c>
      <c r="S112" s="200">
        <v>0</v>
      </c>
      <c r="T112" s="201">
        <f>S112*H112</f>
        <v>0</v>
      </c>
      <c r="AR112" s="22" t="s">
        <v>219</v>
      </c>
      <c r="AT112" s="22" t="s">
        <v>214</v>
      </c>
      <c r="AU112" s="22" t="s">
        <v>82</v>
      </c>
      <c r="AY112" s="22" t="s">
        <v>212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24</v>
      </c>
      <c r="BK112" s="202">
        <f>ROUND(I112*H112,2)</f>
        <v>0</v>
      </c>
      <c r="BL112" s="22" t="s">
        <v>219</v>
      </c>
      <c r="BM112" s="22" t="s">
        <v>1010</v>
      </c>
    </row>
    <row r="113" spans="2:65" s="1" customFormat="1" ht="13.5">
      <c r="B113" s="39"/>
      <c r="C113" s="61"/>
      <c r="D113" s="203" t="s">
        <v>221</v>
      </c>
      <c r="E113" s="61"/>
      <c r="F113" s="204" t="s">
        <v>401</v>
      </c>
      <c r="G113" s="61"/>
      <c r="H113" s="61"/>
      <c r="I113" s="161"/>
      <c r="J113" s="61"/>
      <c r="K113" s="61"/>
      <c r="L113" s="59"/>
      <c r="M113" s="205"/>
      <c r="N113" s="40"/>
      <c r="O113" s="40"/>
      <c r="P113" s="40"/>
      <c r="Q113" s="40"/>
      <c r="R113" s="40"/>
      <c r="S113" s="40"/>
      <c r="T113" s="76"/>
      <c r="AT113" s="22" t="s">
        <v>221</v>
      </c>
      <c r="AU113" s="22" t="s">
        <v>82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671</v>
      </c>
      <c r="F114" s="193" t="s">
        <v>672</v>
      </c>
      <c r="G114" s="194" t="s">
        <v>217</v>
      </c>
      <c r="H114" s="195">
        <v>12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0.18462999999999999</v>
      </c>
      <c r="R114" s="200">
        <f>Q114*H114</f>
        <v>2.21556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1011</v>
      </c>
    </row>
    <row r="115" spans="2:65" s="1" customFormat="1" ht="27">
      <c r="B115" s="39"/>
      <c r="C115" s="61"/>
      <c r="D115" s="203" t="s">
        <v>221</v>
      </c>
      <c r="E115" s="61"/>
      <c r="F115" s="204" t="s">
        <v>674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31.5" customHeight="1">
      <c r="B116" s="39"/>
      <c r="C116" s="191" t="s">
        <v>280</v>
      </c>
      <c r="D116" s="191" t="s">
        <v>214</v>
      </c>
      <c r="E116" s="192" t="s">
        <v>675</v>
      </c>
      <c r="F116" s="193" t="s">
        <v>676</v>
      </c>
      <c r="G116" s="194" t="s">
        <v>217</v>
      </c>
      <c r="H116" s="195">
        <v>12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0.10373</v>
      </c>
      <c r="R116" s="200">
        <f>Q116*H116</f>
        <v>1.2447600000000001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1012</v>
      </c>
    </row>
    <row r="117" spans="2:65" s="1" customFormat="1" ht="27">
      <c r="B117" s="39"/>
      <c r="C117" s="61"/>
      <c r="D117" s="203" t="s">
        <v>221</v>
      </c>
      <c r="E117" s="61"/>
      <c r="F117" s="204" t="s">
        <v>678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402</v>
      </c>
      <c r="F118" s="193" t="s">
        <v>403</v>
      </c>
      <c r="G118" s="194" t="s">
        <v>217</v>
      </c>
      <c r="H118" s="195">
        <v>6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0.12966</v>
      </c>
      <c r="R118" s="200">
        <f>Q118*H118</f>
        <v>0.77795999999999998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1013</v>
      </c>
    </row>
    <row r="119" spans="2:65" s="1" customFormat="1" ht="27">
      <c r="B119" s="39"/>
      <c r="C119" s="61"/>
      <c r="D119" s="203" t="s">
        <v>221</v>
      </c>
      <c r="E119" s="61"/>
      <c r="F119" s="204" t="s">
        <v>405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476</v>
      </c>
      <c r="F120" s="193" t="s">
        <v>477</v>
      </c>
      <c r="G120" s="194" t="s">
        <v>217</v>
      </c>
      <c r="H120" s="195">
        <v>4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8.4250000000000005E-2</v>
      </c>
      <c r="R120" s="200">
        <f>Q120*H120</f>
        <v>0.33700000000000002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1014</v>
      </c>
    </row>
    <row r="121" spans="2:65" s="1" customFormat="1" ht="40.5">
      <c r="B121" s="39"/>
      <c r="C121" s="61"/>
      <c r="D121" s="203" t="s">
        <v>221</v>
      </c>
      <c r="E121" s="61"/>
      <c r="F121" s="204" t="s">
        <v>479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222" t="s">
        <v>10</v>
      </c>
      <c r="D122" s="222" t="s">
        <v>274</v>
      </c>
      <c r="E122" s="223" t="s">
        <v>480</v>
      </c>
      <c r="F122" s="224" t="s">
        <v>481</v>
      </c>
      <c r="G122" s="225" t="s">
        <v>217</v>
      </c>
      <c r="H122" s="226">
        <v>4.5</v>
      </c>
      <c r="I122" s="227"/>
      <c r="J122" s="228">
        <f>ROUND(I122*H122,2)</f>
        <v>0</v>
      </c>
      <c r="K122" s="224" t="s">
        <v>218</v>
      </c>
      <c r="L122" s="229"/>
      <c r="M122" s="230" t="s">
        <v>22</v>
      </c>
      <c r="N122" s="231" t="s">
        <v>44</v>
      </c>
      <c r="O122" s="40"/>
      <c r="P122" s="200">
        <f>O122*H122</f>
        <v>0</v>
      </c>
      <c r="Q122" s="200">
        <v>0.14599999999999999</v>
      </c>
      <c r="R122" s="200">
        <f>Q122*H122</f>
        <v>0.65699999999999992</v>
      </c>
      <c r="S122" s="200">
        <v>0</v>
      </c>
      <c r="T122" s="201">
        <f>S122*H122</f>
        <v>0</v>
      </c>
      <c r="AR122" s="22" t="s">
        <v>258</v>
      </c>
      <c r="AT122" s="22" t="s">
        <v>274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1015</v>
      </c>
    </row>
    <row r="123" spans="2:65" s="1" customFormat="1" ht="27">
      <c r="B123" s="39"/>
      <c r="C123" s="61"/>
      <c r="D123" s="203" t="s">
        <v>221</v>
      </c>
      <c r="E123" s="61"/>
      <c r="F123" s="204" t="s">
        <v>483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484</v>
      </c>
      <c r="F124" s="193" t="s">
        <v>485</v>
      </c>
      <c r="G124" s="194" t="s">
        <v>225</v>
      </c>
      <c r="H124" s="195">
        <v>19</v>
      </c>
      <c r="I124" s="196"/>
      <c r="J124" s="197">
        <f>ROUND(I124*H124,2)</f>
        <v>0</v>
      </c>
      <c r="K124" s="193" t="s">
        <v>22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1016</v>
      </c>
    </row>
    <row r="125" spans="2:65" s="1" customFormat="1" ht="13.5">
      <c r="B125" s="39"/>
      <c r="C125" s="61"/>
      <c r="D125" s="206" t="s">
        <v>221</v>
      </c>
      <c r="E125" s="61"/>
      <c r="F125" s="207" t="s">
        <v>485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0" customFormat="1" ht="29.85" customHeight="1">
      <c r="B126" s="174"/>
      <c r="C126" s="175"/>
      <c r="D126" s="188" t="s">
        <v>72</v>
      </c>
      <c r="E126" s="189" t="s">
        <v>264</v>
      </c>
      <c r="F126" s="189" t="s">
        <v>279</v>
      </c>
      <c r="G126" s="175"/>
      <c r="H126" s="175"/>
      <c r="I126" s="178"/>
      <c r="J126" s="190">
        <f>BK126</f>
        <v>0</v>
      </c>
      <c r="K126" s="175"/>
      <c r="L126" s="180"/>
      <c r="M126" s="181"/>
      <c r="N126" s="182"/>
      <c r="O126" s="182"/>
      <c r="P126" s="183">
        <f>SUM(P127:P144)</f>
        <v>0</v>
      </c>
      <c r="Q126" s="182"/>
      <c r="R126" s="183">
        <f>SUM(R127:R144)</f>
        <v>6.6663300000000003</v>
      </c>
      <c r="S126" s="182"/>
      <c r="T126" s="184">
        <f>SUM(T127:T144)</f>
        <v>0</v>
      </c>
      <c r="AR126" s="185" t="s">
        <v>24</v>
      </c>
      <c r="AT126" s="186" t="s">
        <v>72</v>
      </c>
      <c r="AU126" s="186" t="s">
        <v>24</v>
      </c>
      <c r="AY126" s="185" t="s">
        <v>212</v>
      </c>
      <c r="BK126" s="187">
        <f>SUM(BK127:BK144)</f>
        <v>0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281</v>
      </c>
      <c r="F127" s="193" t="s">
        <v>282</v>
      </c>
      <c r="G127" s="194" t="s">
        <v>283</v>
      </c>
      <c r="H127" s="195">
        <v>1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1017</v>
      </c>
    </row>
    <row r="128" spans="2:65" s="1" customFormat="1" ht="27">
      <c r="B128" s="39"/>
      <c r="C128" s="61"/>
      <c r="D128" s="203" t="s">
        <v>221</v>
      </c>
      <c r="E128" s="61"/>
      <c r="F128" s="204" t="s">
        <v>285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287</v>
      </c>
      <c r="F129" s="193" t="s">
        <v>288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1018</v>
      </c>
    </row>
    <row r="130" spans="2:65" s="1" customFormat="1" ht="27">
      <c r="B130" s="39"/>
      <c r="C130" s="61"/>
      <c r="D130" s="203" t="s">
        <v>221</v>
      </c>
      <c r="E130" s="61"/>
      <c r="F130" s="204" t="s">
        <v>290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292</v>
      </c>
      <c r="F131" s="193" t="s">
        <v>293</v>
      </c>
      <c r="G131" s="194" t="s">
        <v>283</v>
      </c>
      <c r="H131" s="195">
        <v>2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1019</v>
      </c>
    </row>
    <row r="132" spans="2:65" s="1" customFormat="1" ht="13.5">
      <c r="B132" s="39"/>
      <c r="C132" s="61"/>
      <c r="D132" s="203" t="s">
        <v>221</v>
      </c>
      <c r="E132" s="61"/>
      <c r="F132" s="204" t="s">
        <v>295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296</v>
      </c>
      <c r="F133" s="193" t="s">
        <v>297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1020</v>
      </c>
    </row>
    <row r="134" spans="2:65" s="1" customFormat="1" ht="27">
      <c r="B134" s="39"/>
      <c r="C134" s="61"/>
      <c r="D134" s="203" t="s">
        <v>221</v>
      </c>
      <c r="E134" s="61"/>
      <c r="F134" s="204" t="s">
        <v>299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301</v>
      </c>
      <c r="F135" s="193" t="s">
        <v>302</v>
      </c>
      <c r="G135" s="194" t="s">
        <v>283</v>
      </c>
      <c r="H135" s="195">
        <v>10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1021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304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306</v>
      </c>
      <c r="F137" s="193" t="s">
        <v>307</v>
      </c>
      <c r="G137" s="194" t="s">
        <v>283</v>
      </c>
      <c r="H137" s="195">
        <v>30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1022</v>
      </c>
    </row>
    <row r="138" spans="2:65" s="1" customFormat="1" ht="27">
      <c r="B138" s="39"/>
      <c r="C138" s="61"/>
      <c r="D138" s="203" t="s">
        <v>221</v>
      </c>
      <c r="E138" s="61"/>
      <c r="F138" s="204" t="s">
        <v>309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321</v>
      </c>
      <c r="F139" s="193" t="s">
        <v>322</v>
      </c>
      <c r="G139" s="194" t="s">
        <v>225</v>
      </c>
      <c r="H139" s="195">
        <v>10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2.0000000000000001E-4</v>
      </c>
      <c r="R139" s="200">
        <f>Q139*H139</f>
        <v>2E-3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1023</v>
      </c>
    </row>
    <row r="140" spans="2:65" s="1" customFormat="1" ht="13.5">
      <c r="B140" s="39"/>
      <c r="C140" s="61"/>
      <c r="D140" s="203" t="s">
        <v>221</v>
      </c>
      <c r="E140" s="61"/>
      <c r="F140" s="204" t="s">
        <v>324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325</v>
      </c>
      <c r="F141" s="193" t="s">
        <v>326</v>
      </c>
      <c r="G141" s="194" t="s">
        <v>225</v>
      </c>
      <c r="H141" s="195">
        <v>17</v>
      </c>
      <c r="I141" s="196"/>
      <c r="J141" s="197">
        <f>ROUND(I141*H141,2)</f>
        <v>0</v>
      </c>
      <c r="K141" s="193" t="s">
        <v>226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0.16849</v>
      </c>
      <c r="R141" s="200">
        <f>Q141*H141</f>
        <v>2.8643299999999998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1024</v>
      </c>
    </row>
    <row r="142" spans="2:65" s="1" customFormat="1" ht="27">
      <c r="B142" s="39"/>
      <c r="C142" s="61"/>
      <c r="D142" s="203" t="s">
        <v>221</v>
      </c>
      <c r="E142" s="61"/>
      <c r="F142" s="204" t="s">
        <v>328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222" t="s">
        <v>345</v>
      </c>
      <c r="D143" s="222" t="s">
        <v>274</v>
      </c>
      <c r="E143" s="223" t="s">
        <v>330</v>
      </c>
      <c r="F143" s="224" t="s">
        <v>331</v>
      </c>
      <c r="G143" s="225" t="s">
        <v>225</v>
      </c>
      <c r="H143" s="226">
        <v>19</v>
      </c>
      <c r="I143" s="227"/>
      <c r="J143" s="228">
        <f>ROUND(I143*H143,2)</f>
        <v>0</v>
      </c>
      <c r="K143" s="224" t="s">
        <v>22</v>
      </c>
      <c r="L143" s="229"/>
      <c r="M143" s="230" t="s">
        <v>22</v>
      </c>
      <c r="N143" s="231" t="s">
        <v>44</v>
      </c>
      <c r="O143" s="40"/>
      <c r="P143" s="200">
        <f>O143*H143</f>
        <v>0</v>
      </c>
      <c r="Q143" s="200">
        <v>0.2</v>
      </c>
      <c r="R143" s="200">
        <f>Q143*H143</f>
        <v>3.8000000000000003</v>
      </c>
      <c r="S143" s="200">
        <v>0</v>
      </c>
      <c r="T143" s="201">
        <f>S143*H143</f>
        <v>0</v>
      </c>
      <c r="AR143" s="22" t="s">
        <v>258</v>
      </c>
      <c r="AT143" s="22" t="s">
        <v>274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1025</v>
      </c>
    </row>
    <row r="144" spans="2:65" s="1" customFormat="1" ht="13.5">
      <c r="B144" s="39"/>
      <c r="C144" s="61"/>
      <c r="D144" s="206" t="s">
        <v>221</v>
      </c>
      <c r="E144" s="61"/>
      <c r="F144" s="207" t="s">
        <v>331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0" customFormat="1" ht="29.85" customHeight="1">
      <c r="B145" s="174"/>
      <c r="C145" s="175"/>
      <c r="D145" s="188" t="s">
        <v>72</v>
      </c>
      <c r="E145" s="189" t="s">
        <v>343</v>
      </c>
      <c r="F145" s="189" t="s">
        <v>344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SUM(P146:P151)</f>
        <v>0</v>
      </c>
      <c r="Q145" s="182"/>
      <c r="R145" s="183">
        <f>SUM(R146:R151)</f>
        <v>0</v>
      </c>
      <c r="S145" s="182"/>
      <c r="T145" s="184">
        <f>SUM(T146:T151)</f>
        <v>0</v>
      </c>
      <c r="AR145" s="185" t="s">
        <v>24</v>
      </c>
      <c r="AT145" s="186" t="s">
        <v>72</v>
      </c>
      <c r="AU145" s="186" t="s">
        <v>24</v>
      </c>
      <c r="AY145" s="185" t="s">
        <v>212</v>
      </c>
      <c r="BK145" s="187">
        <f>SUM(BK146:BK151)</f>
        <v>0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346</v>
      </c>
      <c r="F146" s="193" t="s">
        <v>347</v>
      </c>
      <c r="G146" s="194" t="s">
        <v>253</v>
      </c>
      <c r="H146" s="195">
        <v>11.592000000000001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1026</v>
      </c>
    </row>
    <row r="147" spans="2:65" s="1" customFormat="1" ht="27">
      <c r="B147" s="39"/>
      <c r="C147" s="61"/>
      <c r="D147" s="203" t="s">
        <v>221</v>
      </c>
      <c r="E147" s="61"/>
      <c r="F147" s="204" t="s">
        <v>349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351</v>
      </c>
      <c r="F148" s="193" t="s">
        <v>352</v>
      </c>
      <c r="G148" s="194" t="s">
        <v>253</v>
      </c>
      <c r="H148" s="195">
        <v>11.592000000000001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1027</v>
      </c>
    </row>
    <row r="149" spans="2:65" s="1" customFormat="1" ht="27">
      <c r="B149" s="39"/>
      <c r="C149" s="61"/>
      <c r="D149" s="203" t="s">
        <v>221</v>
      </c>
      <c r="E149" s="61"/>
      <c r="F149" s="204" t="s">
        <v>354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" customFormat="1" ht="22.5" customHeight="1">
      <c r="B150" s="39"/>
      <c r="C150" s="191" t="s">
        <v>362</v>
      </c>
      <c r="D150" s="191" t="s">
        <v>214</v>
      </c>
      <c r="E150" s="192" t="s">
        <v>356</v>
      </c>
      <c r="F150" s="193" t="s">
        <v>357</v>
      </c>
      <c r="G150" s="194" t="s">
        <v>253</v>
      </c>
      <c r="H150" s="195">
        <v>11.592000000000001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219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219</v>
      </c>
      <c r="BM150" s="22" t="s">
        <v>1028</v>
      </c>
    </row>
    <row r="151" spans="2:65" s="1" customFormat="1" ht="13.5">
      <c r="B151" s="39"/>
      <c r="C151" s="61"/>
      <c r="D151" s="206" t="s">
        <v>221</v>
      </c>
      <c r="E151" s="61"/>
      <c r="F151" s="207" t="s">
        <v>359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0" customFormat="1" ht="29.85" customHeight="1">
      <c r="B152" s="174"/>
      <c r="C152" s="175"/>
      <c r="D152" s="188" t="s">
        <v>72</v>
      </c>
      <c r="E152" s="189" t="s">
        <v>360</v>
      </c>
      <c r="F152" s="189" t="s">
        <v>361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31.5" customHeight="1">
      <c r="B153" s="39"/>
      <c r="C153" s="191" t="s">
        <v>371</v>
      </c>
      <c r="D153" s="191" t="s">
        <v>214</v>
      </c>
      <c r="E153" s="192" t="s">
        <v>363</v>
      </c>
      <c r="F153" s="193" t="s">
        <v>364</v>
      </c>
      <c r="G153" s="194" t="s">
        <v>253</v>
      </c>
      <c r="H153" s="195">
        <v>23.521000000000001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219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219</v>
      </c>
      <c r="BM153" s="22" t="s">
        <v>1029</v>
      </c>
    </row>
    <row r="154" spans="2:65" s="1" customFormat="1" ht="27">
      <c r="B154" s="39"/>
      <c r="C154" s="61"/>
      <c r="D154" s="206" t="s">
        <v>221</v>
      </c>
      <c r="E154" s="61"/>
      <c r="F154" s="207" t="s">
        <v>366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0" customFormat="1" ht="37.35" customHeight="1">
      <c r="B155" s="174"/>
      <c r="C155" s="175"/>
      <c r="D155" s="176" t="s">
        <v>72</v>
      </c>
      <c r="E155" s="177" t="s">
        <v>367</v>
      </c>
      <c r="F155" s="177" t="s">
        <v>368</v>
      </c>
      <c r="G155" s="175"/>
      <c r="H155" s="175"/>
      <c r="I155" s="178"/>
      <c r="J155" s="179">
        <f>BK155</f>
        <v>0</v>
      </c>
      <c r="K155" s="175"/>
      <c r="L155" s="180"/>
      <c r="M155" s="181"/>
      <c r="N155" s="182"/>
      <c r="O155" s="182"/>
      <c r="P155" s="183">
        <f>P156+P159</f>
        <v>0</v>
      </c>
      <c r="Q155" s="182"/>
      <c r="R155" s="183">
        <f>R156+R159</f>
        <v>0</v>
      </c>
      <c r="S155" s="182"/>
      <c r="T155" s="184">
        <f>T156+T159</f>
        <v>0</v>
      </c>
      <c r="AR155" s="185" t="s">
        <v>241</v>
      </c>
      <c r="AT155" s="186" t="s">
        <v>72</v>
      </c>
      <c r="AU155" s="186" t="s">
        <v>73</v>
      </c>
      <c r="AY155" s="185" t="s">
        <v>212</v>
      </c>
      <c r="BK155" s="187">
        <f>BK156+BK159</f>
        <v>0</v>
      </c>
    </row>
    <row r="156" spans="2:65" s="10" customFormat="1" ht="19.899999999999999" customHeight="1">
      <c r="B156" s="174"/>
      <c r="C156" s="175"/>
      <c r="D156" s="188" t="s">
        <v>72</v>
      </c>
      <c r="E156" s="189" t="s">
        <v>369</v>
      </c>
      <c r="F156" s="189" t="s">
        <v>370</v>
      </c>
      <c r="G156" s="175"/>
      <c r="H156" s="175"/>
      <c r="I156" s="178"/>
      <c r="J156" s="190">
        <f>BK156</f>
        <v>0</v>
      </c>
      <c r="K156" s="175"/>
      <c r="L156" s="180"/>
      <c r="M156" s="181"/>
      <c r="N156" s="182"/>
      <c r="O156" s="182"/>
      <c r="P156" s="183">
        <f>SUM(P157:P158)</f>
        <v>0</v>
      </c>
      <c r="Q156" s="182"/>
      <c r="R156" s="183">
        <f>SUM(R157:R158)</f>
        <v>0</v>
      </c>
      <c r="S156" s="182"/>
      <c r="T156" s="184">
        <f>SUM(T157:T158)</f>
        <v>0</v>
      </c>
      <c r="AR156" s="185" t="s">
        <v>241</v>
      </c>
      <c r="AT156" s="186" t="s">
        <v>72</v>
      </c>
      <c r="AU156" s="186" t="s">
        <v>24</v>
      </c>
      <c r="AY156" s="185" t="s">
        <v>212</v>
      </c>
      <c r="BK156" s="187">
        <f>SUM(BK157:BK158)</f>
        <v>0</v>
      </c>
    </row>
    <row r="157" spans="2:65" s="1" customFormat="1" ht="22.5" customHeight="1">
      <c r="B157" s="39"/>
      <c r="C157" s="191" t="s">
        <v>379</v>
      </c>
      <c r="D157" s="191" t="s">
        <v>214</v>
      </c>
      <c r="E157" s="192" t="s">
        <v>372</v>
      </c>
      <c r="F157" s="193" t="s">
        <v>370</v>
      </c>
      <c r="G157" s="194" t="s">
        <v>373</v>
      </c>
      <c r="H157" s="195">
        <v>1</v>
      </c>
      <c r="I157" s="196"/>
      <c r="J157" s="197">
        <f>ROUND(I157*H157,2)</f>
        <v>0</v>
      </c>
      <c r="K157" s="193" t="s">
        <v>218</v>
      </c>
      <c r="L157" s="59"/>
      <c r="M157" s="198" t="s">
        <v>22</v>
      </c>
      <c r="N157" s="199" t="s">
        <v>44</v>
      </c>
      <c r="O157" s="40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2" t="s">
        <v>374</v>
      </c>
      <c r="AT157" s="22" t="s">
        <v>214</v>
      </c>
      <c r="AU157" s="22" t="s">
        <v>82</v>
      </c>
      <c r="AY157" s="22" t="s">
        <v>212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374</v>
      </c>
      <c r="BM157" s="22" t="s">
        <v>1030</v>
      </c>
    </row>
    <row r="158" spans="2:65" s="1" customFormat="1" ht="13.5">
      <c r="B158" s="39"/>
      <c r="C158" s="61"/>
      <c r="D158" s="206" t="s">
        <v>221</v>
      </c>
      <c r="E158" s="61"/>
      <c r="F158" s="207" t="s">
        <v>376</v>
      </c>
      <c r="G158" s="61"/>
      <c r="H158" s="61"/>
      <c r="I158" s="161"/>
      <c r="J158" s="61"/>
      <c r="K158" s="61"/>
      <c r="L158" s="59"/>
      <c r="M158" s="205"/>
      <c r="N158" s="40"/>
      <c r="O158" s="40"/>
      <c r="P158" s="40"/>
      <c r="Q158" s="40"/>
      <c r="R158" s="40"/>
      <c r="S158" s="40"/>
      <c r="T158" s="76"/>
      <c r="AT158" s="22" t="s">
        <v>221</v>
      </c>
      <c r="AU158" s="22" t="s">
        <v>82</v>
      </c>
    </row>
    <row r="159" spans="2:65" s="10" customFormat="1" ht="29.85" customHeight="1">
      <c r="B159" s="174"/>
      <c r="C159" s="175"/>
      <c r="D159" s="188" t="s">
        <v>72</v>
      </c>
      <c r="E159" s="189" t="s">
        <v>377</v>
      </c>
      <c r="F159" s="189" t="s">
        <v>378</v>
      </c>
      <c r="G159" s="175"/>
      <c r="H159" s="175"/>
      <c r="I159" s="178"/>
      <c r="J159" s="190">
        <f>BK159</f>
        <v>0</v>
      </c>
      <c r="K159" s="175"/>
      <c r="L159" s="180"/>
      <c r="M159" s="181"/>
      <c r="N159" s="182"/>
      <c r="O159" s="182"/>
      <c r="P159" s="183">
        <f>SUM(P160:P161)</f>
        <v>0</v>
      </c>
      <c r="Q159" s="182"/>
      <c r="R159" s="183">
        <f>SUM(R160:R161)</f>
        <v>0</v>
      </c>
      <c r="S159" s="182"/>
      <c r="T159" s="184">
        <f>SUM(T160:T161)</f>
        <v>0</v>
      </c>
      <c r="AR159" s="185" t="s">
        <v>241</v>
      </c>
      <c r="AT159" s="186" t="s">
        <v>72</v>
      </c>
      <c r="AU159" s="186" t="s">
        <v>24</v>
      </c>
      <c r="AY159" s="185" t="s">
        <v>212</v>
      </c>
      <c r="BK159" s="187">
        <f>SUM(BK160:BK161)</f>
        <v>0</v>
      </c>
    </row>
    <row r="160" spans="2:65" s="1" customFormat="1" ht="22.5" customHeight="1">
      <c r="B160" s="39"/>
      <c r="C160" s="191" t="s">
        <v>568</v>
      </c>
      <c r="D160" s="191" t="s">
        <v>214</v>
      </c>
      <c r="E160" s="192" t="s">
        <v>380</v>
      </c>
      <c r="F160" s="193" t="s">
        <v>378</v>
      </c>
      <c r="G160" s="194" t="s">
        <v>373</v>
      </c>
      <c r="H160" s="195">
        <v>1</v>
      </c>
      <c r="I160" s="196"/>
      <c r="J160" s="197">
        <f>ROUND(I160*H160,2)</f>
        <v>0</v>
      </c>
      <c r="K160" s="193" t="s">
        <v>218</v>
      </c>
      <c r="L160" s="59"/>
      <c r="M160" s="198" t="s">
        <v>22</v>
      </c>
      <c r="N160" s="199" t="s">
        <v>44</v>
      </c>
      <c r="O160" s="40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2" t="s">
        <v>374</v>
      </c>
      <c r="AT160" s="22" t="s">
        <v>214</v>
      </c>
      <c r="AU160" s="22" t="s">
        <v>82</v>
      </c>
      <c r="AY160" s="22" t="s">
        <v>212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2" t="s">
        <v>24</v>
      </c>
      <c r="BK160" s="202">
        <f>ROUND(I160*H160,2)</f>
        <v>0</v>
      </c>
      <c r="BL160" s="22" t="s">
        <v>374</v>
      </c>
      <c r="BM160" s="22" t="s">
        <v>1031</v>
      </c>
    </row>
    <row r="161" spans="2:47" s="1" customFormat="1" ht="13.5">
      <c r="B161" s="39"/>
      <c r="C161" s="61"/>
      <c r="D161" s="206" t="s">
        <v>221</v>
      </c>
      <c r="E161" s="61"/>
      <c r="F161" s="207" t="s">
        <v>382</v>
      </c>
      <c r="G161" s="61"/>
      <c r="H161" s="61"/>
      <c r="I161" s="161"/>
      <c r="J161" s="61"/>
      <c r="K161" s="61"/>
      <c r="L161" s="59"/>
      <c r="M161" s="232"/>
      <c r="N161" s="233"/>
      <c r="O161" s="233"/>
      <c r="P161" s="233"/>
      <c r="Q161" s="233"/>
      <c r="R161" s="233"/>
      <c r="S161" s="233"/>
      <c r="T161" s="234"/>
      <c r="AT161" s="22" t="s">
        <v>221</v>
      </c>
      <c r="AU161" s="22" t="s">
        <v>82</v>
      </c>
    </row>
    <row r="162" spans="2:47" s="1" customFormat="1" ht="6.95" customHeight="1">
      <c r="B162" s="54"/>
      <c r="C162" s="55"/>
      <c r="D162" s="55"/>
      <c r="E162" s="55"/>
      <c r="F162" s="55"/>
      <c r="G162" s="55"/>
      <c r="H162" s="55"/>
      <c r="I162" s="137"/>
      <c r="J162" s="55"/>
      <c r="K162" s="55"/>
      <c r="L162" s="59"/>
    </row>
  </sheetData>
  <sheetProtection algorithmName="SHA-512" hashValue="N67IGWVQ3xn+Kw3K/vqKPYcHWE+EMFT/Zy9+pxhkINY/JrLfXfsRFEiwPU8/IlTRX0ekuhdviXLFkj1IGxFCsg==" saltValue="3A4o9RkoUwbNc4xTBor99w==" spinCount="100000" sheet="1" objects="1" scenarios="1" formatCells="0" formatColumns="0" formatRows="0" sort="0" autoFilter="0"/>
  <autoFilter ref="C85:K161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133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1032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ROUND(SUM(BE87:BE157), 2)</f>
        <v>0</v>
      </c>
      <c r="G30" s="40"/>
      <c r="H30" s="40"/>
      <c r="I30" s="129">
        <v>0.21</v>
      </c>
      <c r="J30" s="128">
        <f>ROUND(ROUND((SUM(BE87:BE157)),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ROUND(SUM(BF87:BF157), 2)</f>
        <v>0</v>
      </c>
      <c r="G31" s="40"/>
      <c r="H31" s="40"/>
      <c r="I31" s="129">
        <v>0.15</v>
      </c>
      <c r="J31" s="128">
        <f>ROUND(ROUND((SUM(BF87:BF157)),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ROUND(SUM(BG87:BG157),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ROUND(SUM(BH87:BH157),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ROUND(SUM(BI87:BI157),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SO18 - Objekt 18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J111</f>
        <v>0</v>
      </c>
      <c r="K59" s="160"/>
    </row>
    <row r="60" spans="2:47" s="8" customFormat="1" ht="19.899999999999999" customHeight="1">
      <c r="B60" s="154"/>
      <c r="C60" s="155"/>
      <c r="D60" s="156" t="s">
        <v>776</v>
      </c>
      <c r="E60" s="157"/>
      <c r="F60" s="157"/>
      <c r="G60" s="157"/>
      <c r="H60" s="157"/>
      <c r="I60" s="158"/>
      <c r="J60" s="159">
        <f>J114</f>
        <v>0</v>
      </c>
      <c r="K60" s="160"/>
    </row>
    <row r="61" spans="2:47" s="8" customFormat="1" ht="19.899999999999999" customHeight="1">
      <c r="B61" s="154"/>
      <c r="C61" s="155"/>
      <c r="D61" s="156" t="s">
        <v>189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8" customFormat="1" ht="19.899999999999999" customHeight="1">
      <c r="B62" s="154"/>
      <c r="C62" s="155"/>
      <c r="D62" s="156" t="s">
        <v>190</v>
      </c>
      <c r="E62" s="157"/>
      <c r="F62" s="157"/>
      <c r="G62" s="157"/>
      <c r="H62" s="157"/>
      <c r="I62" s="158"/>
      <c r="J62" s="159">
        <f>J126</f>
        <v>0</v>
      </c>
      <c r="K62" s="160"/>
    </row>
    <row r="63" spans="2:47" s="8" customFormat="1" ht="19.899999999999999" customHeight="1">
      <c r="B63" s="154"/>
      <c r="C63" s="155"/>
      <c r="D63" s="156" t="s">
        <v>191</v>
      </c>
      <c r="E63" s="157"/>
      <c r="F63" s="157"/>
      <c r="G63" s="157"/>
      <c r="H63" s="157"/>
      <c r="I63" s="158"/>
      <c r="J63" s="159">
        <f>J141</f>
        <v>0</v>
      </c>
      <c r="K63" s="160"/>
    </row>
    <row r="64" spans="2:47" s="8" customFormat="1" ht="19.899999999999999" customHeight="1">
      <c r="B64" s="154"/>
      <c r="C64" s="155"/>
      <c r="D64" s="156" t="s">
        <v>192</v>
      </c>
      <c r="E64" s="157"/>
      <c r="F64" s="157"/>
      <c r="G64" s="157"/>
      <c r="H64" s="157"/>
      <c r="I64" s="158"/>
      <c r="J64" s="159">
        <f>J148</f>
        <v>0</v>
      </c>
      <c r="K64" s="160"/>
    </row>
    <row r="65" spans="2:12" s="7" customFormat="1" ht="24.95" customHeight="1">
      <c r="B65" s="147"/>
      <c r="C65" s="148"/>
      <c r="D65" s="149" t="s">
        <v>193</v>
      </c>
      <c r="E65" s="150"/>
      <c r="F65" s="150"/>
      <c r="G65" s="150"/>
      <c r="H65" s="150"/>
      <c r="I65" s="151"/>
      <c r="J65" s="152">
        <f>J151</f>
        <v>0</v>
      </c>
      <c r="K65" s="153"/>
    </row>
    <row r="66" spans="2:12" s="8" customFormat="1" ht="19.899999999999999" customHeight="1">
      <c r="B66" s="154"/>
      <c r="C66" s="155"/>
      <c r="D66" s="156" t="s">
        <v>194</v>
      </c>
      <c r="E66" s="157"/>
      <c r="F66" s="157"/>
      <c r="G66" s="157"/>
      <c r="H66" s="157"/>
      <c r="I66" s="158"/>
      <c r="J66" s="159">
        <f>J152</f>
        <v>0</v>
      </c>
      <c r="K66" s="160"/>
    </row>
    <row r="67" spans="2:12" s="8" customFormat="1" ht="19.899999999999999" customHeight="1">
      <c r="B67" s="154"/>
      <c r="C67" s="155"/>
      <c r="D67" s="156" t="s">
        <v>195</v>
      </c>
      <c r="E67" s="157"/>
      <c r="F67" s="157"/>
      <c r="G67" s="157"/>
      <c r="H67" s="157"/>
      <c r="I67" s="158"/>
      <c r="J67" s="159">
        <f>J155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196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22.5" customHeight="1">
      <c r="B77" s="39"/>
      <c r="C77" s="61"/>
      <c r="D77" s="61"/>
      <c r="E77" s="372" t="str">
        <f>E7</f>
        <v>Výstavba 31ks podzemních kontejnerů na území MČ Praha 8 - II. etapa</v>
      </c>
      <c r="F77" s="373"/>
      <c r="G77" s="373"/>
      <c r="H77" s="373"/>
      <c r="I77" s="161"/>
      <c r="J77" s="61"/>
      <c r="K77" s="61"/>
      <c r="L77" s="59"/>
    </row>
    <row r="78" spans="2:12" s="1" customFormat="1" ht="14.45" customHeight="1">
      <c r="B78" s="39"/>
      <c r="C78" s="63" t="s">
        <v>179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23.25" customHeight="1">
      <c r="B79" s="39"/>
      <c r="C79" s="61"/>
      <c r="D79" s="61"/>
      <c r="E79" s="348" t="str">
        <f>E9</f>
        <v>SO18 - Objekt 18</v>
      </c>
      <c r="F79" s="374"/>
      <c r="G79" s="374"/>
      <c r="H79" s="374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2" t="str">
        <f>F12</f>
        <v xml:space="preserve"> </v>
      </c>
      <c r="G81" s="61"/>
      <c r="H81" s="61"/>
      <c r="I81" s="163" t="s">
        <v>27</v>
      </c>
      <c r="J81" s="71" t="str">
        <f>IF(J12="","",J12)</f>
        <v>25. 8. 2016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>
      <c r="B83" s="39"/>
      <c r="C83" s="63" t="s">
        <v>31</v>
      </c>
      <c r="D83" s="61"/>
      <c r="E83" s="61"/>
      <c r="F83" s="162" t="str">
        <f>E15</f>
        <v xml:space="preserve"> </v>
      </c>
      <c r="G83" s="61"/>
      <c r="H83" s="61"/>
      <c r="I83" s="163" t="s">
        <v>36</v>
      </c>
      <c r="J83" s="162" t="str">
        <f>E21</f>
        <v xml:space="preserve"> </v>
      </c>
      <c r="K83" s="61"/>
      <c r="L83" s="59"/>
    </row>
    <row r="84" spans="2:65" s="1" customFormat="1" ht="14.45" customHeight="1">
      <c r="B84" s="39"/>
      <c r="C84" s="63" t="s">
        <v>34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197</v>
      </c>
      <c r="D86" s="166" t="s">
        <v>58</v>
      </c>
      <c r="E86" s="166" t="s">
        <v>54</v>
      </c>
      <c r="F86" s="166" t="s">
        <v>198</v>
      </c>
      <c r="G86" s="166" t="s">
        <v>199</v>
      </c>
      <c r="H86" s="166" t="s">
        <v>200</v>
      </c>
      <c r="I86" s="167" t="s">
        <v>201</v>
      </c>
      <c r="J86" s="166" t="s">
        <v>183</v>
      </c>
      <c r="K86" s="168" t="s">
        <v>202</v>
      </c>
      <c r="L86" s="169"/>
      <c r="M86" s="79" t="s">
        <v>203</v>
      </c>
      <c r="N86" s="80" t="s">
        <v>43</v>
      </c>
      <c r="O86" s="80" t="s">
        <v>204</v>
      </c>
      <c r="P86" s="80" t="s">
        <v>205</v>
      </c>
      <c r="Q86" s="80" t="s">
        <v>206</v>
      </c>
      <c r="R86" s="80" t="s">
        <v>207</v>
      </c>
      <c r="S86" s="80" t="s">
        <v>208</v>
      </c>
      <c r="T86" s="81" t="s">
        <v>209</v>
      </c>
    </row>
    <row r="87" spans="2:65" s="1" customFormat="1" ht="29.25" customHeight="1">
      <c r="B87" s="39"/>
      <c r="C87" s="85" t="s">
        <v>184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P88+P151</f>
        <v>0</v>
      </c>
      <c r="Q87" s="83"/>
      <c r="R87" s="171">
        <f>R88+R151</f>
        <v>12.130385</v>
      </c>
      <c r="S87" s="83"/>
      <c r="T87" s="172">
        <f>T88+T151</f>
        <v>2.0299999999999998</v>
      </c>
      <c r="AT87" s="22" t="s">
        <v>72</v>
      </c>
      <c r="AU87" s="22" t="s">
        <v>185</v>
      </c>
      <c r="BK87" s="173">
        <f>BK88+BK151</f>
        <v>0</v>
      </c>
    </row>
    <row r="88" spans="2:65" s="10" customFormat="1" ht="37.35" customHeight="1">
      <c r="B88" s="174"/>
      <c r="C88" s="175"/>
      <c r="D88" s="176" t="s">
        <v>72</v>
      </c>
      <c r="E88" s="177" t="s">
        <v>210</v>
      </c>
      <c r="F88" s="177" t="s">
        <v>211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P89+P111+P114+P119+P126+P141+P148</f>
        <v>0</v>
      </c>
      <c r="Q88" s="182"/>
      <c r="R88" s="183">
        <f>R89+R111+R114+R119+R126+R141+R148</f>
        <v>12.130385</v>
      </c>
      <c r="S88" s="182"/>
      <c r="T88" s="184">
        <f>T89+T111+T114+T119+T126+T141+T148</f>
        <v>2.0299999999999998</v>
      </c>
      <c r="AR88" s="185" t="s">
        <v>24</v>
      </c>
      <c r="AT88" s="186" t="s">
        <v>72</v>
      </c>
      <c r="AU88" s="186" t="s">
        <v>73</v>
      </c>
      <c r="AY88" s="185" t="s">
        <v>212</v>
      </c>
      <c r="BK88" s="187">
        <f>BK89+BK111+BK114+BK119+BK126+BK141+BK148</f>
        <v>0</v>
      </c>
    </row>
    <row r="89" spans="2:65" s="10" customFormat="1" ht="19.899999999999999" customHeight="1">
      <c r="B89" s="174"/>
      <c r="C89" s="175"/>
      <c r="D89" s="188" t="s">
        <v>72</v>
      </c>
      <c r="E89" s="189" t="s">
        <v>24</v>
      </c>
      <c r="F89" s="189" t="s">
        <v>213</v>
      </c>
      <c r="G89" s="175"/>
      <c r="H89" s="175"/>
      <c r="I89" s="178"/>
      <c r="J89" s="190">
        <f>BK89</f>
        <v>0</v>
      </c>
      <c r="K89" s="175"/>
      <c r="L89" s="180"/>
      <c r="M89" s="181"/>
      <c r="N89" s="182"/>
      <c r="O89" s="182"/>
      <c r="P89" s="183">
        <f>SUM(P90:P110)</f>
        <v>0</v>
      </c>
      <c r="Q89" s="182"/>
      <c r="R89" s="183">
        <f>SUM(R90:R110)</f>
        <v>0.220605</v>
      </c>
      <c r="S89" s="182"/>
      <c r="T89" s="184">
        <f>SUM(T90:T110)</f>
        <v>2.0299999999999998</v>
      </c>
      <c r="AR89" s="185" t="s">
        <v>24</v>
      </c>
      <c r="AT89" s="186" t="s">
        <v>72</v>
      </c>
      <c r="AU89" s="186" t="s">
        <v>24</v>
      </c>
      <c r="AY89" s="185" t="s">
        <v>212</v>
      </c>
      <c r="BK89" s="187">
        <f>SUM(BK90:BK110)</f>
        <v>0</v>
      </c>
    </row>
    <row r="90" spans="2:65" s="1" customFormat="1" ht="22.5" customHeight="1">
      <c r="B90" s="39"/>
      <c r="C90" s="191" t="s">
        <v>24</v>
      </c>
      <c r="D90" s="191" t="s">
        <v>214</v>
      </c>
      <c r="E90" s="192" t="s">
        <v>223</v>
      </c>
      <c r="F90" s="193" t="s">
        <v>224</v>
      </c>
      <c r="G90" s="194" t="s">
        <v>225</v>
      </c>
      <c r="H90" s="195">
        <v>7</v>
      </c>
      <c r="I90" s="196"/>
      <c r="J90" s="197">
        <f>ROUND(I90*H90,2)</f>
        <v>0</v>
      </c>
      <c r="K90" s="193" t="s">
        <v>226</v>
      </c>
      <c r="L90" s="59"/>
      <c r="M90" s="198" t="s">
        <v>22</v>
      </c>
      <c r="N90" s="199" t="s">
        <v>44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0.28999999999999998</v>
      </c>
      <c r="T90" s="201">
        <f>S90*H90</f>
        <v>2.0299999999999998</v>
      </c>
      <c r="AR90" s="22" t="s">
        <v>219</v>
      </c>
      <c r="AT90" s="22" t="s">
        <v>214</v>
      </c>
      <c r="AU90" s="22" t="s">
        <v>82</v>
      </c>
      <c r="AY90" s="22" t="s">
        <v>212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24</v>
      </c>
      <c r="BK90" s="202">
        <f>ROUND(I90*H90,2)</f>
        <v>0</v>
      </c>
      <c r="BL90" s="22" t="s">
        <v>219</v>
      </c>
      <c r="BM90" s="22" t="s">
        <v>1033</v>
      </c>
    </row>
    <row r="91" spans="2:65" s="1" customFormat="1" ht="27">
      <c r="B91" s="39"/>
      <c r="C91" s="61"/>
      <c r="D91" s="203" t="s">
        <v>221</v>
      </c>
      <c r="E91" s="61"/>
      <c r="F91" s="204" t="s">
        <v>228</v>
      </c>
      <c r="G91" s="61"/>
      <c r="H91" s="61"/>
      <c r="I91" s="161"/>
      <c r="J91" s="61"/>
      <c r="K91" s="61"/>
      <c r="L91" s="59"/>
      <c r="M91" s="205"/>
      <c r="N91" s="40"/>
      <c r="O91" s="40"/>
      <c r="P91" s="40"/>
      <c r="Q91" s="40"/>
      <c r="R91" s="40"/>
      <c r="S91" s="40"/>
      <c r="T91" s="76"/>
      <c r="AT91" s="22" t="s">
        <v>221</v>
      </c>
      <c r="AU91" s="22" t="s">
        <v>82</v>
      </c>
    </row>
    <row r="92" spans="2:65" s="1" customFormat="1" ht="22.5" customHeight="1">
      <c r="B92" s="39"/>
      <c r="C92" s="191" t="s">
        <v>82</v>
      </c>
      <c r="D92" s="191" t="s">
        <v>214</v>
      </c>
      <c r="E92" s="192" t="s">
        <v>230</v>
      </c>
      <c r="F92" s="193" t="s">
        <v>231</v>
      </c>
      <c r="G92" s="194" t="s">
        <v>232</v>
      </c>
      <c r="H92" s="195">
        <v>2.7</v>
      </c>
      <c r="I92" s="196"/>
      <c r="J92" s="197">
        <f>ROUND(I92*H92,2)</f>
        <v>0</v>
      </c>
      <c r="K92" s="193" t="s">
        <v>218</v>
      </c>
      <c r="L92" s="59"/>
      <c r="M92" s="198" t="s">
        <v>22</v>
      </c>
      <c r="N92" s="199" t="s">
        <v>44</v>
      </c>
      <c r="O92" s="40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2" t="s">
        <v>219</v>
      </c>
      <c r="AT92" s="22" t="s">
        <v>214</v>
      </c>
      <c r="AU92" s="22" t="s">
        <v>82</v>
      </c>
      <c r="AY92" s="22" t="s">
        <v>212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2" t="s">
        <v>24</v>
      </c>
      <c r="BK92" s="202">
        <f>ROUND(I92*H92,2)</f>
        <v>0</v>
      </c>
      <c r="BL92" s="22" t="s">
        <v>219</v>
      </c>
      <c r="BM92" s="22" t="s">
        <v>1034</v>
      </c>
    </row>
    <row r="93" spans="2:65" s="1" customFormat="1" ht="27">
      <c r="B93" s="39"/>
      <c r="C93" s="61"/>
      <c r="D93" s="206" t="s">
        <v>221</v>
      </c>
      <c r="E93" s="61"/>
      <c r="F93" s="207" t="s">
        <v>234</v>
      </c>
      <c r="G93" s="61"/>
      <c r="H93" s="61"/>
      <c r="I93" s="161"/>
      <c r="J93" s="61"/>
      <c r="K93" s="61"/>
      <c r="L93" s="59"/>
      <c r="M93" s="205"/>
      <c r="N93" s="40"/>
      <c r="O93" s="40"/>
      <c r="P93" s="40"/>
      <c r="Q93" s="40"/>
      <c r="R93" s="40"/>
      <c r="S93" s="40"/>
      <c r="T93" s="76"/>
      <c r="AT93" s="22" t="s">
        <v>221</v>
      </c>
      <c r="AU93" s="22" t="s">
        <v>82</v>
      </c>
    </row>
    <row r="94" spans="2:65" s="11" customFormat="1" ht="13.5">
      <c r="B94" s="208"/>
      <c r="C94" s="209"/>
      <c r="D94" s="203" t="s">
        <v>235</v>
      </c>
      <c r="E94" s="210" t="s">
        <v>22</v>
      </c>
      <c r="F94" s="211" t="s">
        <v>1035</v>
      </c>
      <c r="G94" s="209"/>
      <c r="H94" s="212">
        <v>2.7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235</v>
      </c>
      <c r="AU94" s="218" t="s">
        <v>82</v>
      </c>
      <c r="AV94" s="11" t="s">
        <v>82</v>
      </c>
      <c r="AW94" s="11" t="s">
        <v>37</v>
      </c>
      <c r="AX94" s="11" t="s">
        <v>24</v>
      </c>
      <c r="AY94" s="218" t="s">
        <v>212</v>
      </c>
    </row>
    <row r="95" spans="2:65" s="1" customFormat="1" ht="22.5" customHeight="1">
      <c r="B95" s="39"/>
      <c r="C95" s="191" t="s">
        <v>229</v>
      </c>
      <c r="D95" s="191" t="s">
        <v>214</v>
      </c>
      <c r="E95" s="192" t="s">
        <v>242</v>
      </c>
      <c r="F95" s="193" t="s">
        <v>243</v>
      </c>
      <c r="G95" s="194" t="s">
        <v>232</v>
      </c>
      <c r="H95" s="195">
        <v>2.7</v>
      </c>
      <c r="I95" s="196"/>
      <c r="J95" s="197">
        <f>ROUND(I95*H95,2)</f>
        <v>0</v>
      </c>
      <c r="K95" s="193" t="s">
        <v>218</v>
      </c>
      <c r="L95" s="59"/>
      <c r="M95" s="198" t="s">
        <v>22</v>
      </c>
      <c r="N95" s="199" t="s">
        <v>44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219</v>
      </c>
      <c r="AT95" s="22" t="s">
        <v>214</v>
      </c>
      <c r="AU95" s="22" t="s">
        <v>82</v>
      </c>
      <c r="AY95" s="22" t="s">
        <v>212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219</v>
      </c>
      <c r="BM95" s="22" t="s">
        <v>1036</v>
      </c>
    </row>
    <row r="96" spans="2:65" s="1" customFormat="1" ht="40.5">
      <c r="B96" s="39"/>
      <c r="C96" s="61"/>
      <c r="D96" s="203" t="s">
        <v>221</v>
      </c>
      <c r="E96" s="61"/>
      <c r="F96" s="204" t="s">
        <v>245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221</v>
      </c>
      <c r="AU96" s="22" t="s">
        <v>82</v>
      </c>
    </row>
    <row r="97" spans="2:65" s="1" customFormat="1" ht="22.5" customHeight="1">
      <c r="B97" s="39"/>
      <c r="C97" s="191" t="s">
        <v>219</v>
      </c>
      <c r="D97" s="191" t="s">
        <v>214</v>
      </c>
      <c r="E97" s="192" t="s">
        <v>247</v>
      </c>
      <c r="F97" s="193" t="s">
        <v>248</v>
      </c>
      <c r="G97" s="194" t="s">
        <v>232</v>
      </c>
      <c r="H97" s="195">
        <v>2.7</v>
      </c>
      <c r="I97" s="196"/>
      <c r="J97" s="197">
        <f>ROUND(I97*H97,2)</f>
        <v>0</v>
      </c>
      <c r="K97" s="193" t="s">
        <v>218</v>
      </c>
      <c r="L97" s="59"/>
      <c r="M97" s="198" t="s">
        <v>22</v>
      </c>
      <c r="N97" s="199" t="s">
        <v>44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219</v>
      </c>
      <c r="AT97" s="22" t="s">
        <v>214</v>
      </c>
      <c r="AU97" s="22" t="s">
        <v>82</v>
      </c>
      <c r="AY97" s="22" t="s">
        <v>212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219</v>
      </c>
      <c r="BM97" s="22" t="s">
        <v>1037</v>
      </c>
    </row>
    <row r="98" spans="2:65" s="1" customFormat="1" ht="13.5">
      <c r="B98" s="39"/>
      <c r="C98" s="61"/>
      <c r="D98" s="203" t="s">
        <v>221</v>
      </c>
      <c r="E98" s="61"/>
      <c r="F98" s="204" t="s">
        <v>248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221</v>
      </c>
      <c r="AU98" s="22" t="s">
        <v>82</v>
      </c>
    </row>
    <row r="99" spans="2:65" s="1" customFormat="1" ht="22.5" customHeight="1">
      <c r="B99" s="39"/>
      <c r="C99" s="191" t="s">
        <v>241</v>
      </c>
      <c r="D99" s="191" t="s">
        <v>214</v>
      </c>
      <c r="E99" s="192" t="s">
        <v>251</v>
      </c>
      <c r="F99" s="193" t="s">
        <v>252</v>
      </c>
      <c r="G99" s="194" t="s">
        <v>253</v>
      </c>
      <c r="H99" s="195">
        <v>5.67</v>
      </c>
      <c r="I99" s="196"/>
      <c r="J99" s="197">
        <f>ROUND(I99*H99,2)</f>
        <v>0</v>
      </c>
      <c r="K99" s="193" t="s">
        <v>218</v>
      </c>
      <c r="L99" s="59"/>
      <c r="M99" s="198" t="s">
        <v>22</v>
      </c>
      <c r="N99" s="199" t="s">
        <v>44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219</v>
      </c>
      <c r="AT99" s="22" t="s">
        <v>214</v>
      </c>
      <c r="AU99" s="22" t="s">
        <v>82</v>
      </c>
      <c r="AY99" s="22" t="s">
        <v>212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219</v>
      </c>
      <c r="BM99" s="22" t="s">
        <v>1038</v>
      </c>
    </row>
    <row r="100" spans="2:65" s="1" customFormat="1" ht="13.5">
      <c r="B100" s="39"/>
      <c r="C100" s="61"/>
      <c r="D100" s="206" t="s">
        <v>221</v>
      </c>
      <c r="E100" s="61"/>
      <c r="F100" s="207" t="s">
        <v>255</v>
      </c>
      <c r="G100" s="61"/>
      <c r="H100" s="61"/>
      <c r="I100" s="161"/>
      <c r="J100" s="61"/>
      <c r="K100" s="61"/>
      <c r="L100" s="59"/>
      <c r="M100" s="205"/>
      <c r="N100" s="40"/>
      <c r="O100" s="40"/>
      <c r="P100" s="40"/>
      <c r="Q100" s="40"/>
      <c r="R100" s="40"/>
      <c r="S100" s="40"/>
      <c r="T100" s="76"/>
      <c r="AT100" s="22" t="s">
        <v>221</v>
      </c>
      <c r="AU100" s="22" t="s">
        <v>82</v>
      </c>
    </row>
    <row r="101" spans="2:65" s="11" customFormat="1" ht="13.5">
      <c r="B101" s="208"/>
      <c r="C101" s="209"/>
      <c r="D101" s="203" t="s">
        <v>235</v>
      </c>
      <c r="E101" s="210" t="s">
        <v>22</v>
      </c>
      <c r="F101" s="211" t="s">
        <v>1039</v>
      </c>
      <c r="G101" s="209"/>
      <c r="H101" s="212">
        <v>5.67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235</v>
      </c>
      <c r="AU101" s="218" t="s">
        <v>82</v>
      </c>
      <c r="AV101" s="11" t="s">
        <v>82</v>
      </c>
      <c r="AW101" s="11" t="s">
        <v>37</v>
      </c>
      <c r="AX101" s="11" t="s">
        <v>24</v>
      </c>
      <c r="AY101" s="218" t="s">
        <v>212</v>
      </c>
    </row>
    <row r="102" spans="2:65" s="1" customFormat="1" ht="22.5" customHeight="1">
      <c r="B102" s="39"/>
      <c r="C102" s="191" t="s">
        <v>246</v>
      </c>
      <c r="D102" s="191" t="s">
        <v>214</v>
      </c>
      <c r="E102" s="192" t="s">
        <v>645</v>
      </c>
      <c r="F102" s="193" t="s">
        <v>646</v>
      </c>
      <c r="G102" s="194" t="s">
        <v>217</v>
      </c>
      <c r="H102" s="195">
        <v>7</v>
      </c>
      <c r="I102" s="196"/>
      <c r="J102" s="197">
        <f>ROUND(I102*H102,2)</f>
        <v>0</v>
      </c>
      <c r="K102" s="193" t="s">
        <v>218</v>
      </c>
      <c r="L102" s="59"/>
      <c r="M102" s="198" t="s">
        <v>22</v>
      </c>
      <c r="N102" s="199" t="s">
        <v>44</v>
      </c>
      <c r="O102" s="40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2" t="s">
        <v>219</v>
      </c>
      <c r="AT102" s="22" t="s">
        <v>214</v>
      </c>
      <c r="AU102" s="22" t="s">
        <v>82</v>
      </c>
      <c r="AY102" s="22" t="s">
        <v>212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24</v>
      </c>
      <c r="BK102" s="202">
        <f>ROUND(I102*H102,2)</f>
        <v>0</v>
      </c>
      <c r="BL102" s="22" t="s">
        <v>219</v>
      </c>
      <c r="BM102" s="22" t="s">
        <v>1040</v>
      </c>
    </row>
    <row r="103" spans="2:65" s="1" customFormat="1" ht="27">
      <c r="B103" s="39"/>
      <c r="C103" s="61"/>
      <c r="D103" s="203" t="s">
        <v>221</v>
      </c>
      <c r="E103" s="61"/>
      <c r="F103" s="204" t="s">
        <v>648</v>
      </c>
      <c r="G103" s="61"/>
      <c r="H103" s="61"/>
      <c r="I103" s="161"/>
      <c r="J103" s="61"/>
      <c r="K103" s="61"/>
      <c r="L103" s="59"/>
      <c r="M103" s="205"/>
      <c r="N103" s="40"/>
      <c r="O103" s="40"/>
      <c r="P103" s="40"/>
      <c r="Q103" s="40"/>
      <c r="R103" s="40"/>
      <c r="S103" s="40"/>
      <c r="T103" s="76"/>
      <c r="AT103" s="22" t="s">
        <v>221</v>
      </c>
      <c r="AU103" s="22" t="s">
        <v>82</v>
      </c>
    </row>
    <row r="104" spans="2:65" s="1" customFormat="1" ht="22.5" customHeight="1">
      <c r="B104" s="39"/>
      <c r="C104" s="222" t="s">
        <v>250</v>
      </c>
      <c r="D104" s="222" t="s">
        <v>274</v>
      </c>
      <c r="E104" s="223" t="s">
        <v>649</v>
      </c>
      <c r="F104" s="224" t="s">
        <v>650</v>
      </c>
      <c r="G104" s="225" t="s">
        <v>651</v>
      </c>
      <c r="H104" s="226">
        <v>0.105</v>
      </c>
      <c r="I104" s="227"/>
      <c r="J104" s="228">
        <f>ROUND(I104*H104,2)</f>
        <v>0</v>
      </c>
      <c r="K104" s="224" t="s">
        <v>218</v>
      </c>
      <c r="L104" s="229"/>
      <c r="M104" s="230" t="s">
        <v>22</v>
      </c>
      <c r="N104" s="231" t="s">
        <v>44</v>
      </c>
      <c r="O104" s="40"/>
      <c r="P104" s="200">
        <f>O104*H104</f>
        <v>0</v>
      </c>
      <c r="Q104" s="200">
        <v>1E-3</v>
      </c>
      <c r="R104" s="200">
        <f>Q104*H104</f>
        <v>1.05E-4</v>
      </c>
      <c r="S104" s="200">
        <v>0</v>
      </c>
      <c r="T104" s="201">
        <f>S104*H104</f>
        <v>0</v>
      </c>
      <c r="AR104" s="22" t="s">
        <v>258</v>
      </c>
      <c r="AT104" s="22" t="s">
        <v>274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1041</v>
      </c>
    </row>
    <row r="105" spans="2:65" s="1" customFormat="1" ht="13.5">
      <c r="B105" s="39"/>
      <c r="C105" s="61"/>
      <c r="D105" s="206" t="s">
        <v>221</v>
      </c>
      <c r="E105" s="61"/>
      <c r="F105" s="207" t="s">
        <v>653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1" customFormat="1" ht="13.5">
      <c r="B106" s="208"/>
      <c r="C106" s="209"/>
      <c r="D106" s="203" t="s">
        <v>235</v>
      </c>
      <c r="E106" s="209"/>
      <c r="F106" s="211" t="s">
        <v>938</v>
      </c>
      <c r="G106" s="209"/>
      <c r="H106" s="212">
        <v>0.105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235</v>
      </c>
      <c r="AU106" s="218" t="s">
        <v>82</v>
      </c>
      <c r="AV106" s="11" t="s">
        <v>82</v>
      </c>
      <c r="AW106" s="11" t="s">
        <v>6</v>
      </c>
      <c r="AX106" s="11" t="s">
        <v>24</v>
      </c>
      <c r="AY106" s="218" t="s">
        <v>212</v>
      </c>
    </row>
    <row r="107" spans="2:65" s="1" customFormat="1" ht="31.5" customHeight="1">
      <c r="B107" s="39"/>
      <c r="C107" s="191" t="s">
        <v>258</v>
      </c>
      <c r="D107" s="191" t="s">
        <v>214</v>
      </c>
      <c r="E107" s="192" t="s">
        <v>655</v>
      </c>
      <c r="F107" s="193" t="s">
        <v>656</v>
      </c>
      <c r="G107" s="194" t="s">
        <v>217</v>
      </c>
      <c r="H107" s="195">
        <v>7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1042</v>
      </c>
    </row>
    <row r="108" spans="2:65" s="1" customFormat="1" ht="27">
      <c r="B108" s="39"/>
      <c r="C108" s="61"/>
      <c r="D108" s="203" t="s">
        <v>221</v>
      </c>
      <c r="E108" s="61"/>
      <c r="F108" s="204" t="s">
        <v>658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222" t="s">
        <v>264</v>
      </c>
      <c r="D109" s="222" t="s">
        <v>274</v>
      </c>
      <c r="E109" s="223" t="s">
        <v>659</v>
      </c>
      <c r="F109" s="224" t="s">
        <v>660</v>
      </c>
      <c r="G109" s="225" t="s">
        <v>232</v>
      </c>
      <c r="H109" s="226">
        <v>1.05</v>
      </c>
      <c r="I109" s="227"/>
      <c r="J109" s="228">
        <f>ROUND(I109*H109,2)</f>
        <v>0</v>
      </c>
      <c r="K109" s="224" t="s">
        <v>218</v>
      </c>
      <c r="L109" s="229"/>
      <c r="M109" s="230" t="s">
        <v>22</v>
      </c>
      <c r="N109" s="231" t="s">
        <v>44</v>
      </c>
      <c r="O109" s="40"/>
      <c r="P109" s="200">
        <f>O109*H109</f>
        <v>0</v>
      </c>
      <c r="Q109" s="200">
        <v>0.21</v>
      </c>
      <c r="R109" s="200">
        <f>Q109*H109</f>
        <v>0.2205</v>
      </c>
      <c r="S109" s="200">
        <v>0</v>
      </c>
      <c r="T109" s="201">
        <f>S109*H109</f>
        <v>0</v>
      </c>
      <c r="AR109" s="22" t="s">
        <v>258</v>
      </c>
      <c r="AT109" s="22" t="s">
        <v>274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1043</v>
      </c>
    </row>
    <row r="110" spans="2:65" s="1" customFormat="1" ht="13.5">
      <c r="B110" s="39"/>
      <c r="C110" s="61"/>
      <c r="D110" s="206" t="s">
        <v>221</v>
      </c>
      <c r="E110" s="61"/>
      <c r="F110" s="207" t="s">
        <v>662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0" customFormat="1" ht="29.85" customHeight="1">
      <c r="B111" s="174"/>
      <c r="C111" s="175"/>
      <c r="D111" s="188" t="s">
        <v>72</v>
      </c>
      <c r="E111" s="189" t="s">
        <v>82</v>
      </c>
      <c r="F111" s="189" t="s">
        <v>257</v>
      </c>
      <c r="G111" s="175"/>
      <c r="H111" s="175"/>
      <c r="I111" s="178"/>
      <c r="J111" s="190">
        <f>BK111</f>
        <v>0</v>
      </c>
      <c r="K111" s="175"/>
      <c r="L111" s="180"/>
      <c r="M111" s="181"/>
      <c r="N111" s="182"/>
      <c r="O111" s="182"/>
      <c r="P111" s="183">
        <f>SUM(P112:P113)</f>
        <v>0</v>
      </c>
      <c r="Q111" s="182"/>
      <c r="R111" s="183">
        <f>SUM(R112:R113)</f>
        <v>0</v>
      </c>
      <c r="S111" s="182"/>
      <c r="T111" s="184">
        <f>SUM(T112:T113)</f>
        <v>0</v>
      </c>
      <c r="AR111" s="185" t="s">
        <v>24</v>
      </c>
      <c r="AT111" s="186" t="s">
        <v>72</v>
      </c>
      <c r="AU111" s="186" t="s">
        <v>24</v>
      </c>
      <c r="AY111" s="185" t="s">
        <v>212</v>
      </c>
      <c r="BK111" s="187">
        <f>SUM(BK112:BK113)</f>
        <v>0</v>
      </c>
    </row>
    <row r="112" spans="2:65" s="1" customFormat="1" ht="22.5" customHeight="1">
      <c r="B112" s="39"/>
      <c r="C112" s="191" t="s">
        <v>29</v>
      </c>
      <c r="D112" s="191" t="s">
        <v>214</v>
      </c>
      <c r="E112" s="192" t="s">
        <v>259</v>
      </c>
      <c r="F112" s="193" t="s">
        <v>260</v>
      </c>
      <c r="G112" s="194" t="s">
        <v>217</v>
      </c>
      <c r="H112" s="195">
        <v>9</v>
      </c>
      <c r="I112" s="196"/>
      <c r="J112" s="197">
        <f>ROUND(I112*H112,2)</f>
        <v>0</v>
      </c>
      <c r="K112" s="193" t="s">
        <v>218</v>
      </c>
      <c r="L112" s="59"/>
      <c r="M112" s="198" t="s">
        <v>22</v>
      </c>
      <c r="N112" s="199" t="s">
        <v>44</v>
      </c>
      <c r="O112" s="40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2" t="s">
        <v>219</v>
      </c>
      <c r="AT112" s="22" t="s">
        <v>214</v>
      </c>
      <c r="AU112" s="22" t="s">
        <v>82</v>
      </c>
      <c r="AY112" s="22" t="s">
        <v>212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24</v>
      </c>
      <c r="BK112" s="202">
        <f>ROUND(I112*H112,2)</f>
        <v>0</v>
      </c>
      <c r="BL112" s="22" t="s">
        <v>219</v>
      </c>
      <c r="BM112" s="22" t="s">
        <v>1044</v>
      </c>
    </row>
    <row r="113" spans="2:65" s="1" customFormat="1" ht="27">
      <c r="B113" s="39"/>
      <c r="C113" s="61"/>
      <c r="D113" s="206" t="s">
        <v>221</v>
      </c>
      <c r="E113" s="61"/>
      <c r="F113" s="207" t="s">
        <v>262</v>
      </c>
      <c r="G113" s="61"/>
      <c r="H113" s="61"/>
      <c r="I113" s="161"/>
      <c r="J113" s="61"/>
      <c r="K113" s="61"/>
      <c r="L113" s="59"/>
      <c r="M113" s="205"/>
      <c r="N113" s="40"/>
      <c r="O113" s="40"/>
      <c r="P113" s="40"/>
      <c r="Q113" s="40"/>
      <c r="R113" s="40"/>
      <c r="S113" s="40"/>
      <c r="T113" s="76"/>
      <c r="AT113" s="22" t="s">
        <v>221</v>
      </c>
      <c r="AU113" s="22" t="s">
        <v>82</v>
      </c>
    </row>
    <row r="114" spans="2:65" s="10" customFormat="1" ht="29.85" customHeight="1">
      <c r="B114" s="174"/>
      <c r="C114" s="175"/>
      <c r="D114" s="188" t="s">
        <v>72</v>
      </c>
      <c r="E114" s="189" t="s">
        <v>229</v>
      </c>
      <c r="F114" s="189" t="s">
        <v>793</v>
      </c>
      <c r="G114" s="175"/>
      <c r="H114" s="175"/>
      <c r="I114" s="178"/>
      <c r="J114" s="190">
        <f>BK114</f>
        <v>0</v>
      </c>
      <c r="K114" s="175"/>
      <c r="L114" s="180"/>
      <c r="M114" s="181"/>
      <c r="N114" s="182"/>
      <c r="O114" s="182"/>
      <c r="P114" s="183">
        <f>SUM(P115:P118)</f>
        <v>0</v>
      </c>
      <c r="Q114" s="182"/>
      <c r="R114" s="183">
        <f>SUM(R115:R118)</f>
        <v>6.7452400000000008</v>
      </c>
      <c r="S114" s="182"/>
      <c r="T114" s="184">
        <f>SUM(T115:T118)</f>
        <v>0</v>
      </c>
      <c r="AR114" s="185" t="s">
        <v>24</v>
      </c>
      <c r="AT114" s="186" t="s">
        <v>72</v>
      </c>
      <c r="AU114" s="186" t="s">
        <v>24</v>
      </c>
      <c r="AY114" s="185" t="s">
        <v>212</v>
      </c>
      <c r="BK114" s="187">
        <f>SUM(BK115:BK118)</f>
        <v>0</v>
      </c>
    </row>
    <row r="115" spans="2:65" s="1" customFormat="1" ht="31.5" customHeight="1">
      <c r="B115" s="39"/>
      <c r="C115" s="191" t="s">
        <v>273</v>
      </c>
      <c r="D115" s="191" t="s">
        <v>214</v>
      </c>
      <c r="E115" s="192" t="s">
        <v>794</v>
      </c>
      <c r="F115" s="193" t="s">
        <v>795</v>
      </c>
      <c r="G115" s="194" t="s">
        <v>225</v>
      </c>
      <c r="H115" s="195">
        <v>12</v>
      </c>
      <c r="I115" s="196"/>
      <c r="J115" s="197">
        <f>ROUND(I115*H115,2)</f>
        <v>0</v>
      </c>
      <c r="K115" s="193" t="s">
        <v>218</v>
      </c>
      <c r="L115" s="59"/>
      <c r="M115" s="198" t="s">
        <v>22</v>
      </c>
      <c r="N115" s="199" t="s">
        <v>44</v>
      </c>
      <c r="O115" s="40"/>
      <c r="P115" s="200">
        <f>O115*H115</f>
        <v>0</v>
      </c>
      <c r="Q115" s="200">
        <v>0.24127000000000001</v>
      </c>
      <c r="R115" s="200">
        <f>Q115*H115</f>
        <v>2.8952400000000003</v>
      </c>
      <c r="S115" s="200">
        <v>0</v>
      </c>
      <c r="T115" s="201">
        <f>S115*H115</f>
        <v>0</v>
      </c>
      <c r="AR115" s="22" t="s">
        <v>219</v>
      </c>
      <c r="AT115" s="22" t="s">
        <v>214</v>
      </c>
      <c r="AU115" s="22" t="s">
        <v>82</v>
      </c>
      <c r="AY115" s="22" t="s">
        <v>212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219</v>
      </c>
      <c r="BM115" s="22" t="s">
        <v>1045</v>
      </c>
    </row>
    <row r="116" spans="2:65" s="1" customFormat="1" ht="13.5">
      <c r="B116" s="39"/>
      <c r="C116" s="61"/>
      <c r="D116" s="203" t="s">
        <v>221</v>
      </c>
      <c r="E116" s="61"/>
      <c r="F116" s="204" t="s">
        <v>797</v>
      </c>
      <c r="G116" s="61"/>
      <c r="H116" s="61"/>
      <c r="I116" s="161"/>
      <c r="J116" s="61"/>
      <c r="K116" s="61"/>
      <c r="L116" s="59"/>
      <c r="M116" s="205"/>
      <c r="N116" s="40"/>
      <c r="O116" s="40"/>
      <c r="P116" s="40"/>
      <c r="Q116" s="40"/>
      <c r="R116" s="40"/>
      <c r="S116" s="40"/>
      <c r="T116" s="76"/>
      <c r="AT116" s="22" t="s">
        <v>221</v>
      </c>
      <c r="AU116" s="22" t="s">
        <v>82</v>
      </c>
    </row>
    <row r="117" spans="2:65" s="1" customFormat="1" ht="22.5" customHeight="1">
      <c r="B117" s="39"/>
      <c r="C117" s="222" t="s">
        <v>280</v>
      </c>
      <c r="D117" s="222" t="s">
        <v>274</v>
      </c>
      <c r="E117" s="223" t="s">
        <v>798</v>
      </c>
      <c r="F117" s="224" t="s">
        <v>799</v>
      </c>
      <c r="G117" s="225" t="s">
        <v>283</v>
      </c>
      <c r="H117" s="226">
        <v>77</v>
      </c>
      <c r="I117" s="227"/>
      <c r="J117" s="228">
        <f>ROUND(I117*H117,2)</f>
        <v>0</v>
      </c>
      <c r="K117" s="224" t="s">
        <v>218</v>
      </c>
      <c r="L117" s="229"/>
      <c r="M117" s="230" t="s">
        <v>22</v>
      </c>
      <c r="N117" s="231" t="s">
        <v>44</v>
      </c>
      <c r="O117" s="40"/>
      <c r="P117" s="200">
        <f>O117*H117</f>
        <v>0</v>
      </c>
      <c r="Q117" s="200">
        <v>0.05</v>
      </c>
      <c r="R117" s="200">
        <f>Q117*H117</f>
        <v>3.85</v>
      </c>
      <c r="S117" s="200">
        <v>0</v>
      </c>
      <c r="T117" s="201">
        <f>S117*H117</f>
        <v>0</v>
      </c>
      <c r="AR117" s="22" t="s">
        <v>258</v>
      </c>
      <c r="AT117" s="22" t="s">
        <v>274</v>
      </c>
      <c r="AU117" s="22" t="s">
        <v>82</v>
      </c>
      <c r="AY117" s="22" t="s">
        <v>212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219</v>
      </c>
      <c r="BM117" s="22" t="s">
        <v>1046</v>
      </c>
    </row>
    <row r="118" spans="2:65" s="1" customFormat="1" ht="27">
      <c r="B118" s="39"/>
      <c r="C118" s="61"/>
      <c r="D118" s="206" t="s">
        <v>221</v>
      </c>
      <c r="E118" s="61"/>
      <c r="F118" s="207" t="s">
        <v>801</v>
      </c>
      <c r="G118" s="61"/>
      <c r="H118" s="61"/>
      <c r="I118" s="161"/>
      <c r="J118" s="61"/>
      <c r="K118" s="61"/>
      <c r="L118" s="59"/>
      <c r="M118" s="205"/>
      <c r="N118" s="40"/>
      <c r="O118" s="40"/>
      <c r="P118" s="40"/>
      <c r="Q118" s="40"/>
      <c r="R118" s="40"/>
      <c r="S118" s="40"/>
      <c r="T118" s="76"/>
      <c r="AT118" s="22" t="s">
        <v>221</v>
      </c>
      <c r="AU118" s="22" t="s">
        <v>82</v>
      </c>
    </row>
    <row r="119" spans="2:65" s="10" customFormat="1" ht="29.85" customHeight="1">
      <c r="B119" s="174"/>
      <c r="C119" s="175"/>
      <c r="D119" s="188" t="s">
        <v>72</v>
      </c>
      <c r="E119" s="189" t="s">
        <v>241</v>
      </c>
      <c r="F119" s="189" t="s">
        <v>263</v>
      </c>
      <c r="G119" s="175"/>
      <c r="H119" s="175"/>
      <c r="I119" s="178"/>
      <c r="J119" s="190">
        <f>BK119</f>
        <v>0</v>
      </c>
      <c r="K119" s="175"/>
      <c r="L119" s="180"/>
      <c r="M119" s="181"/>
      <c r="N119" s="182"/>
      <c r="O119" s="182"/>
      <c r="P119" s="183">
        <f>SUM(P120:P125)</f>
        <v>0</v>
      </c>
      <c r="Q119" s="182"/>
      <c r="R119" s="183">
        <f>SUM(R120:R125)</f>
        <v>5.1629400000000008</v>
      </c>
      <c r="S119" s="182"/>
      <c r="T119" s="184">
        <f>SUM(T120:T125)</f>
        <v>0</v>
      </c>
      <c r="AR119" s="185" t="s">
        <v>24</v>
      </c>
      <c r="AT119" s="186" t="s">
        <v>72</v>
      </c>
      <c r="AU119" s="186" t="s">
        <v>24</v>
      </c>
      <c r="AY119" s="185" t="s">
        <v>212</v>
      </c>
      <c r="BK119" s="187">
        <f>SUM(BK120:BK125)</f>
        <v>0</v>
      </c>
    </row>
    <row r="120" spans="2:65" s="1" customFormat="1" ht="22.5" customHeight="1">
      <c r="B120" s="39"/>
      <c r="C120" s="191" t="s">
        <v>286</v>
      </c>
      <c r="D120" s="191" t="s">
        <v>214</v>
      </c>
      <c r="E120" s="192" t="s">
        <v>394</v>
      </c>
      <c r="F120" s="193" t="s">
        <v>395</v>
      </c>
      <c r="G120" s="194" t="s">
        <v>217</v>
      </c>
      <c r="H120" s="195">
        <v>9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0.378</v>
      </c>
      <c r="R120" s="200">
        <f>Q120*H120</f>
        <v>3.4020000000000001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1047</v>
      </c>
    </row>
    <row r="121" spans="2:65" s="1" customFormat="1" ht="13.5">
      <c r="B121" s="39"/>
      <c r="C121" s="61"/>
      <c r="D121" s="203" t="s">
        <v>221</v>
      </c>
      <c r="E121" s="61"/>
      <c r="F121" s="204" t="s">
        <v>397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291</v>
      </c>
      <c r="D122" s="191" t="s">
        <v>214</v>
      </c>
      <c r="E122" s="192" t="s">
        <v>398</v>
      </c>
      <c r="F122" s="193" t="s">
        <v>399</v>
      </c>
      <c r="G122" s="194" t="s">
        <v>217</v>
      </c>
      <c r="H122" s="195">
        <v>9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6.6000000000000003E-2</v>
      </c>
      <c r="R122" s="200">
        <f>Q122*H122</f>
        <v>0.59400000000000008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1048</v>
      </c>
    </row>
    <row r="123" spans="2:65" s="1" customFormat="1" ht="13.5">
      <c r="B123" s="39"/>
      <c r="C123" s="61"/>
      <c r="D123" s="203" t="s">
        <v>221</v>
      </c>
      <c r="E123" s="61"/>
      <c r="F123" s="204" t="s">
        <v>401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10</v>
      </c>
      <c r="D124" s="191" t="s">
        <v>214</v>
      </c>
      <c r="E124" s="192" t="s">
        <v>402</v>
      </c>
      <c r="F124" s="193" t="s">
        <v>403</v>
      </c>
      <c r="G124" s="194" t="s">
        <v>217</v>
      </c>
      <c r="H124" s="195">
        <v>9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0.12966</v>
      </c>
      <c r="R124" s="200">
        <f>Q124*H124</f>
        <v>1.1669399999999999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1049</v>
      </c>
    </row>
    <row r="125" spans="2:65" s="1" customFormat="1" ht="27">
      <c r="B125" s="39"/>
      <c r="C125" s="61"/>
      <c r="D125" s="206" t="s">
        <v>221</v>
      </c>
      <c r="E125" s="61"/>
      <c r="F125" s="207" t="s">
        <v>405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0" customFormat="1" ht="29.85" customHeight="1">
      <c r="B126" s="174"/>
      <c r="C126" s="175"/>
      <c r="D126" s="188" t="s">
        <v>72</v>
      </c>
      <c r="E126" s="189" t="s">
        <v>264</v>
      </c>
      <c r="F126" s="189" t="s">
        <v>279</v>
      </c>
      <c r="G126" s="175"/>
      <c r="H126" s="175"/>
      <c r="I126" s="178"/>
      <c r="J126" s="190">
        <f>BK126</f>
        <v>0</v>
      </c>
      <c r="K126" s="175"/>
      <c r="L126" s="180"/>
      <c r="M126" s="181"/>
      <c r="N126" s="182"/>
      <c r="O126" s="182"/>
      <c r="P126" s="183">
        <f>SUM(P127:P140)</f>
        <v>0</v>
      </c>
      <c r="Q126" s="182"/>
      <c r="R126" s="183">
        <f>SUM(R127:R140)</f>
        <v>1.6000000000000001E-3</v>
      </c>
      <c r="S126" s="182"/>
      <c r="T126" s="184">
        <f>SUM(T127:T140)</f>
        <v>0</v>
      </c>
      <c r="AR126" s="185" t="s">
        <v>24</v>
      </c>
      <c r="AT126" s="186" t="s">
        <v>72</v>
      </c>
      <c r="AU126" s="186" t="s">
        <v>24</v>
      </c>
      <c r="AY126" s="185" t="s">
        <v>212</v>
      </c>
      <c r="BK126" s="187">
        <f>SUM(BK127:BK140)</f>
        <v>0</v>
      </c>
    </row>
    <row r="127" spans="2:65" s="1" customFormat="1" ht="22.5" customHeight="1">
      <c r="B127" s="39"/>
      <c r="C127" s="191" t="s">
        <v>300</v>
      </c>
      <c r="D127" s="191" t="s">
        <v>214</v>
      </c>
      <c r="E127" s="192" t="s">
        <v>281</v>
      </c>
      <c r="F127" s="193" t="s">
        <v>282</v>
      </c>
      <c r="G127" s="194" t="s">
        <v>283</v>
      </c>
      <c r="H127" s="195">
        <v>1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1050</v>
      </c>
    </row>
    <row r="128" spans="2:65" s="1" customFormat="1" ht="27">
      <c r="B128" s="39"/>
      <c r="C128" s="61"/>
      <c r="D128" s="203" t="s">
        <v>221</v>
      </c>
      <c r="E128" s="61"/>
      <c r="F128" s="204" t="s">
        <v>285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305</v>
      </c>
      <c r="D129" s="191" t="s">
        <v>214</v>
      </c>
      <c r="E129" s="192" t="s">
        <v>287</v>
      </c>
      <c r="F129" s="193" t="s">
        <v>288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1051</v>
      </c>
    </row>
    <row r="130" spans="2:65" s="1" customFormat="1" ht="27">
      <c r="B130" s="39"/>
      <c r="C130" s="61"/>
      <c r="D130" s="203" t="s">
        <v>221</v>
      </c>
      <c r="E130" s="61"/>
      <c r="F130" s="204" t="s">
        <v>290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310</v>
      </c>
      <c r="D131" s="191" t="s">
        <v>214</v>
      </c>
      <c r="E131" s="192" t="s">
        <v>292</v>
      </c>
      <c r="F131" s="193" t="s">
        <v>293</v>
      </c>
      <c r="G131" s="194" t="s">
        <v>283</v>
      </c>
      <c r="H131" s="195">
        <v>2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1052</v>
      </c>
    </row>
    <row r="132" spans="2:65" s="1" customFormat="1" ht="13.5">
      <c r="B132" s="39"/>
      <c r="C132" s="61"/>
      <c r="D132" s="203" t="s">
        <v>221</v>
      </c>
      <c r="E132" s="61"/>
      <c r="F132" s="204" t="s">
        <v>295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315</v>
      </c>
      <c r="D133" s="191" t="s">
        <v>214</v>
      </c>
      <c r="E133" s="192" t="s">
        <v>296</v>
      </c>
      <c r="F133" s="193" t="s">
        <v>297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1053</v>
      </c>
    </row>
    <row r="134" spans="2:65" s="1" customFormat="1" ht="27">
      <c r="B134" s="39"/>
      <c r="C134" s="61"/>
      <c r="D134" s="203" t="s">
        <v>221</v>
      </c>
      <c r="E134" s="61"/>
      <c r="F134" s="204" t="s">
        <v>299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320</v>
      </c>
      <c r="D135" s="191" t="s">
        <v>214</v>
      </c>
      <c r="E135" s="192" t="s">
        <v>301</v>
      </c>
      <c r="F135" s="193" t="s">
        <v>302</v>
      </c>
      <c r="G135" s="194" t="s">
        <v>283</v>
      </c>
      <c r="H135" s="195">
        <v>10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1054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304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9</v>
      </c>
      <c r="D137" s="191" t="s">
        <v>214</v>
      </c>
      <c r="E137" s="192" t="s">
        <v>306</v>
      </c>
      <c r="F137" s="193" t="s">
        <v>307</v>
      </c>
      <c r="G137" s="194" t="s">
        <v>283</v>
      </c>
      <c r="H137" s="195">
        <v>30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1055</v>
      </c>
    </row>
    <row r="138" spans="2:65" s="1" customFormat="1" ht="27">
      <c r="B138" s="39"/>
      <c r="C138" s="61"/>
      <c r="D138" s="203" t="s">
        <v>221</v>
      </c>
      <c r="E138" s="61"/>
      <c r="F138" s="204" t="s">
        <v>309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329</v>
      </c>
      <c r="D139" s="191" t="s">
        <v>214</v>
      </c>
      <c r="E139" s="192" t="s">
        <v>321</v>
      </c>
      <c r="F139" s="193" t="s">
        <v>322</v>
      </c>
      <c r="G139" s="194" t="s">
        <v>225</v>
      </c>
      <c r="H139" s="195">
        <v>8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2.0000000000000001E-4</v>
      </c>
      <c r="R139" s="200">
        <f>Q139*H139</f>
        <v>1.6000000000000001E-3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1056</v>
      </c>
    </row>
    <row r="140" spans="2:65" s="1" customFormat="1" ht="13.5">
      <c r="B140" s="39"/>
      <c r="C140" s="61"/>
      <c r="D140" s="206" t="s">
        <v>221</v>
      </c>
      <c r="E140" s="61"/>
      <c r="F140" s="207" t="s">
        <v>324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0" customFormat="1" ht="29.85" customHeight="1">
      <c r="B141" s="174"/>
      <c r="C141" s="175"/>
      <c r="D141" s="188" t="s">
        <v>72</v>
      </c>
      <c r="E141" s="189" t="s">
        <v>343</v>
      </c>
      <c r="F141" s="189" t="s">
        <v>344</v>
      </c>
      <c r="G141" s="175"/>
      <c r="H141" s="175"/>
      <c r="I141" s="178"/>
      <c r="J141" s="190">
        <f>BK141</f>
        <v>0</v>
      </c>
      <c r="K141" s="175"/>
      <c r="L141" s="180"/>
      <c r="M141" s="181"/>
      <c r="N141" s="182"/>
      <c r="O141" s="182"/>
      <c r="P141" s="183">
        <f>SUM(P142:P147)</f>
        <v>0</v>
      </c>
      <c r="Q141" s="182"/>
      <c r="R141" s="183">
        <f>SUM(R142:R147)</f>
        <v>0</v>
      </c>
      <c r="S141" s="182"/>
      <c r="T141" s="184">
        <f>SUM(T142:T147)</f>
        <v>0</v>
      </c>
      <c r="AR141" s="185" t="s">
        <v>24</v>
      </c>
      <c r="AT141" s="186" t="s">
        <v>72</v>
      </c>
      <c r="AU141" s="186" t="s">
        <v>24</v>
      </c>
      <c r="AY141" s="185" t="s">
        <v>212</v>
      </c>
      <c r="BK141" s="187">
        <f>SUM(BK142:BK147)</f>
        <v>0</v>
      </c>
    </row>
    <row r="142" spans="2:65" s="1" customFormat="1" ht="22.5" customHeight="1">
      <c r="B142" s="39"/>
      <c r="C142" s="191" t="s">
        <v>333</v>
      </c>
      <c r="D142" s="191" t="s">
        <v>214</v>
      </c>
      <c r="E142" s="192" t="s">
        <v>346</v>
      </c>
      <c r="F142" s="193" t="s">
        <v>347</v>
      </c>
      <c r="G142" s="194" t="s">
        <v>253</v>
      </c>
      <c r="H142" s="195">
        <v>2.0299999999999998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1057</v>
      </c>
    </row>
    <row r="143" spans="2:65" s="1" customFormat="1" ht="27">
      <c r="B143" s="39"/>
      <c r="C143" s="61"/>
      <c r="D143" s="203" t="s">
        <v>221</v>
      </c>
      <c r="E143" s="61"/>
      <c r="F143" s="204" t="s">
        <v>349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" customFormat="1" ht="22.5" customHeight="1">
      <c r="B144" s="39"/>
      <c r="C144" s="191" t="s">
        <v>338</v>
      </c>
      <c r="D144" s="191" t="s">
        <v>214</v>
      </c>
      <c r="E144" s="192" t="s">
        <v>351</v>
      </c>
      <c r="F144" s="193" t="s">
        <v>352</v>
      </c>
      <c r="G144" s="194" t="s">
        <v>253</v>
      </c>
      <c r="H144" s="195">
        <v>2.0299999999999998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1058</v>
      </c>
    </row>
    <row r="145" spans="2:65" s="1" customFormat="1" ht="27">
      <c r="B145" s="39"/>
      <c r="C145" s="61"/>
      <c r="D145" s="203" t="s">
        <v>221</v>
      </c>
      <c r="E145" s="61"/>
      <c r="F145" s="204" t="s">
        <v>354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345</v>
      </c>
      <c r="D146" s="191" t="s">
        <v>214</v>
      </c>
      <c r="E146" s="192" t="s">
        <v>356</v>
      </c>
      <c r="F146" s="193" t="s">
        <v>357</v>
      </c>
      <c r="G146" s="194" t="s">
        <v>253</v>
      </c>
      <c r="H146" s="195">
        <v>2.0299999999999998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1059</v>
      </c>
    </row>
    <row r="147" spans="2:65" s="1" customFormat="1" ht="13.5">
      <c r="B147" s="39"/>
      <c r="C147" s="61"/>
      <c r="D147" s="206" t="s">
        <v>221</v>
      </c>
      <c r="E147" s="61"/>
      <c r="F147" s="207" t="s">
        <v>359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0" customFormat="1" ht="29.85" customHeight="1">
      <c r="B148" s="174"/>
      <c r="C148" s="175"/>
      <c r="D148" s="188" t="s">
        <v>72</v>
      </c>
      <c r="E148" s="189" t="s">
        <v>360</v>
      </c>
      <c r="F148" s="189" t="s">
        <v>361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SUM(P149:P150)</f>
        <v>0</v>
      </c>
      <c r="Q148" s="182"/>
      <c r="R148" s="183">
        <f>SUM(R149:R150)</f>
        <v>0</v>
      </c>
      <c r="S148" s="182"/>
      <c r="T148" s="184">
        <f>SUM(T149:T150)</f>
        <v>0</v>
      </c>
      <c r="AR148" s="185" t="s">
        <v>24</v>
      </c>
      <c r="AT148" s="186" t="s">
        <v>72</v>
      </c>
      <c r="AU148" s="186" t="s">
        <v>24</v>
      </c>
      <c r="AY148" s="185" t="s">
        <v>212</v>
      </c>
      <c r="BK148" s="187">
        <f>SUM(BK149:BK150)</f>
        <v>0</v>
      </c>
    </row>
    <row r="149" spans="2:65" s="1" customFormat="1" ht="31.5" customHeight="1">
      <c r="B149" s="39"/>
      <c r="C149" s="191" t="s">
        <v>350</v>
      </c>
      <c r="D149" s="191" t="s">
        <v>214</v>
      </c>
      <c r="E149" s="192" t="s">
        <v>363</v>
      </c>
      <c r="F149" s="193" t="s">
        <v>364</v>
      </c>
      <c r="G149" s="194" t="s">
        <v>253</v>
      </c>
      <c r="H149" s="195">
        <v>12.13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1060</v>
      </c>
    </row>
    <row r="150" spans="2:65" s="1" customFormat="1" ht="27">
      <c r="B150" s="39"/>
      <c r="C150" s="61"/>
      <c r="D150" s="206" t="s">
        <v>221</v>
      </c>
      <c r="E150" s="61"/>
      <c r="F150" s="207" t="s">
        <v>366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0" customFormat="1" ht="37.35" customHeight="1">
      <c r="B151" s="174"/>
      <c r="C151" s="175"/>
      <c r="D151" s="176" t="s">
        <v>72</v>
      </c>
      <c r="E151" s="177" t="s">
        <v>367</v>
      </c>
      <c r="F151" s="177" t="s">
        <v>368</v>
      </c>
      <c r="G151" s="175"/>
      <c r="H151" s="175"/>
      <c r="I151" s="178"/>
      <c r="J151" s="179">
        <f>BK151</f>
        <v>0</v>
      </c>
      <c r="K151" s="175"/>
      <c r="L151" s="180"/>
      <c r="M151" s="181"/>
      <c r="N151" s="182"/>
      <c r="O151" s="182"/>
      <c r="P151" s="183">
        <f>P152+P155</f>
        <v>0</v>
      </c>
      <c r="Q151" s="182"/>
      <c r="R151" s="183">
        <f>R152+R155</f>
        <v>0</v>
      </c>
      <c r="S151" s="182"/>
      <c r="T151" s="184">
        <f>T152+T155</f>
        <v>0</v>
      </c>
      <c r="AR151" s="185" t="s">
        <v>241</v>
      </c>
      <c r="AT151" s="186" t="s">
        <v>72</v>
      </c>
      <c r="AU151" s="186" t="s">
        <v>73</v>
      </c>
      <c r="AY151" s="185" t="s">
        <v>212</v>
      </c>
      <c r="BK151" s="187">
        <f>BK152+BK155</f>
        <v>0</v>
      </c>
    </row>
    <row r="152" spans="2:65" s="10" customFormat="1" ht="19.899999999999999" customHeight="1">
      <c r="B152" s="174"/>
      <c r="C152" s="175"/>
      <c r="D152" s="188" t="s">
        <v>72</v>
      </c>
      <c r="E152" s="189" t="s">
        <v>369</v>
      </c>
      <c r="F152" s="189" t="s">
        <v>370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241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22.5" customHeight="1">
      <c r="B153" s="39"/>
      <c r="C153" s="191" t="s">
        <v>355</v>
      </c>
      <c r="D153" s="191" t="s">
        <v>214</v>
      </c>
      <c r="E153" s="192" t="s">
        <v>372</v>
      </c>
      <c r="F153" s="193" t="s">
        <v>370</v>
      </c>
      <c r="G153" s="194" t="s">
        <v>373</v>
      </c>
      <c r="H153" s="195">
        <v>1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374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374</v>
      </c>
      <c r="BM153" s="22" t="s">
        <v>1061</v>
      </c>
    </row>
    <row r="154" spans="2:65" s="1" customFormat="1" ht="13.5">
      <c r="B154" s="39"/>
      <c r="C154" s="61"/>
      <c r="D154" s="206" t="s">
        <v>221</v>
      </c>
      <c r="E154" s="61"/>
      <c r="F154" s="207" t="s">
        <v>376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0" customFormat="1" ht="29.85" customHeight="1">
      <c r="B155" s="174"/>
      <c r="C155" s="175"/>
      <c r="D155" s="188" t="s">
        <v>72</v>
      </c>
      <c r="E155" s="189" t="s">
        <v>377</v>
      </c>
      <c r="F155" s="189" t="s">
        <v>378</v>
      </c>
      <c r="G155" s="175"/>
      <c r="H155" s="175"/>
      <c r="I155" s="178"/>
      <c r="J155" s="190">
        <f>BK155</f>
        <v>0</v>
      </c>
      <c r="K155" s="175"/>
      <c r="L155" s="180"/>
      <c r="M155" s="181"/>
      <c r="N155" s="182"/>
      <c r="O155" s="182"/>
      <c r="P155" s="183">
        <f>SUM(P156:P157)</f>
        <v>0</v>
      </c>
      <c r="Q155" s="182"/>
      <c r="R155" s="183">
        <f>SUM(R156:R157)</f>
        <v>0</v>
      </c>
      <c r="S155" s="182"/>
      <c r="T155" s="184">
        <f>SUM(T156:T157)</f>
        <v>0</v>
      </c>
      <c r="AR155" s="185" t="s">
        <v>241</v>
      </c>
      <c r="AT155" s="186" t="s">
        <v>72</v>
      </c>
      <c r="AU155" s="186" t="s">
        <v>24</v>
      </c>
      <c r="AY155" s="185" t="s">
        <v>212</v>
      </c>
      <c r="BK155" s="187">
        <f>SUM(BK156:BK157)</f>
        <v>0</v>
      </c>
    </row>
    <row r="156" spans="2:65" s="1" customFormat="1" ht="22.5" customHeight="1">
      <c r="B156" s="39"/>
      <c r="C156" s="191" t="s">
        <v>362</v>
      </c>
      <c r="D156" s="191" t="s">
        <v>214</v>
      </c>
      <c r="E156" s="192" t="s">
        <v>380</v>
      </c>
      <c r="F156" s="193" t="s">
        <v>378</v>
      </c>
      <c r="G156" s="194" t="s">
        <v>373</v>
      </c>
      <c r="H156" s="195">
        <v>1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374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374</v>
      </c>
      <c r="BM156" s="22" t="s">
        <v>1062</v>
      </c>
    </row>
    <row r="157" spans="2:65" s="1" customFormat="1" ht="13.5">
      <c r="B157" s="39"/>
      <c r="C157" s="61"/>
      <c r="D157" s="206" t="s">
        <v>221</v>
      </c>
      <c r="E157" s="61"/>
      <c r="F157" s="207" t="s">
        <v>382</v>
      </c>
      <c r="G157" s="61"/>
      <c r="H157" s="61"/>
      <c r="I157" s="161"/>
      <c r="J157" s="61"/>
      <c r="K157" s="61"/>
      <c r="L157" s="59"/>
      <c r="M157" s="232"/>
      <c r="N157" s="233"/>
      <c r="O157" s="233"/>
      <c r="P157" s="233"/>
      <c r="Q157" s="233"/>
      <c r="R157" s="233"/>
      <c r="S157" s="233"/>
      <c r="T157" s="234"/>
      <c r="AT157" s="22" t="s">
        <v>221</v>
      </c>
      <c r="AU157" s="22" t="s">
        <v>82</v>
      </c>
    </row>
    <row r="158" spans="2:65" s="1" customFormat="1" ht="6.95" customHeight="1">
      <c r="B158" s="54"/>
      <c r="C158" s="55"/>
      <c r="D158" s="55"/>
      <c r="E158" s="55"/>
      <c r="F158" s="55"/>
      <c r="G158" s="55"/>
      <c r="H158" s="55"/>
      <c r="I158" s="137"/>
      <c r="J158" s="55"/>
      <c r="K158" s="55"/>
      <c r="L158" s="59"/>
    </row>
  </sheetData>
  <sheetProtection algorithmName="SHA-512" hashValue="ngQZQogap8Vv4s/YvFtRSoeTAB41seMHc33NoU/OLlJMzYD4iUuH7g7yjDuqRlaERM3UCmzw2uDUPCd0dlqDYA==" saltValue="maXTWuKHz2KbvwfU50EVzQ==" spinCount="100000" sheet="1" objects="1" scenarios="1" formatCells="0" formatColumns="0" formatRows="0" sort="0" autoFilter="0"/>
  <autoFilter ref="C86:K157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81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180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ROUND(SUM(BE86:BE157), 2)</f>
        <v>0</v>
      </c>
      <c r="G30" s="40"/>
      <c r="H30" s="40"/>
      <c r="I30" s="129">
        <v>0.21</v>
      </c>
      <c r="J30" s="128">
        <f>ROUND(ROUND((SUM(BE86:BE157)),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ROUND(SUM(BF86:BF157), 2)</f>
        <v>0</v>
      </c>
      <c r="G31" s="40"/>
      <c r="H31" s="40"/>
      <c r="I31" s="129">
        <v>0.15</v>
      </c>
      <c r="J31" s="128">
        <f>ROUND(ROUND((SUM(BF86:BF157)),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SO01 - Objekt 01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J105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J108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J115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J141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J148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J151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J152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J155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SO01 - Objekt 01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P87+P151</f>
        <v>0</v>
      </c>
      <c r="Q86" s="83"/>
      <c r="R86" s="171">
        <f>R87+R151</f>
        <v>30.99436</v>
      </c>
      <c r="S86" s="83"/>
      <c r="T86" s="172">
        <f>T87+T151</f>
        <v>17.682000000000002</v>
      </c>
      <c r="AT86" s="22" t="s">
        <v>72</v>
      </c>
      <c r="AU86" s="22" t="s">
        <v>185</v>
      </c>
      <c r="BK86" s="173">
        <f>BK87+BK151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P88+P105+P108+P115+P141+P148</f>
        <v>0</v>
      </c>
      <c r="Q87" s="182"/>
      <c r="R87" s="183">
        <f>R88+R105+R108+R115+R141+R148</f>
        <v>30.99436</v>
      </c>
      <c r="S87" s="182"/>
      <c r="T87" s="184">
        <f>T88+T105+T108+T115+T141+T148</f>
        <v>17.682000000000002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BK88+BK105+BK108+BK115+BK141+BK148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SUM(P89:P104)</f>
        <v>0</v>
      </c>
      <c r="Q88" s="182"/>
      <c r="R88" s="183">
        <f>SUM(R89:R104)</f>
        <v>0</v>
      </c>
      <c r="S88" s="182"/>
      <c r="T88" s="184">
        <f>SUM(T89:T104)</f>
        <v>17.600000000000001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SUM(BK89:BK104)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30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9.48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220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28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8.1199999999999992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227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9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233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236</v>
      </c>
      <c r="G95" s="209"/>
      <c r="H95" s="212">
        <v>9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237</v>
      </c>
      <c r="F96" s="193" t="s">
        <v>238</v>
      </c>
      <c r="G96" s="194" t="s">
        <v>232</v>
      </c>
      <c r="H96" s="195">
        <v>2.34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239</v>
      </c>
    </row>
    <row r="97" spans="2:65" s="1" customFormat="1" ht="27">
      <c r="B97" s="39"/>
      <c r="C97" s="61"/>
      <c r="D97" s="203" t="s">
        <v>221</v>
      </c>
      <c r="E97" s="61"/>
      <c r="F97" s="204" t="s">
        <v>240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242</v>
      </c>
      <c r="F98" s="193" t="s">
        <v>243</v>
      </c>
      <c r="G98" s="194" t="s">
        <v>232</v>
      </c>
      <c r="H98" s="195">
        <v>11.34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244</v>
      </c>
    </row>
    <row r="99" spans="2:65" s="1" customFormat="1" ht="40.5">
      <c r="B99" s="39"/>
      <c r="C99" s="61"/>
      <c r="D99" s="203" t="s">
        <v>221</v>
      </c>
      <c r="E99" s="61"/>
      <c r="F99" s="204" t="s">
        <v>245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247</v>
      </c>
      <c r="F100" s="193" t="s">
        <v>248</v>
      </c>
      <c r="G100" s="194" t="s">
        <v>232</v>
      </c>
      <c r="H100" s="195">
        <v>11.34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249</v>
      </c>
    </row>
    <row r="101" spans="2:65" s="1" customFormat="1" ht="13.5">
      <c r="B101" s="39"/>
      <c r="C101" s="61"/>
      <c r="D101" s="203" t="s">
        <v>221</v>
      </c>
      <c r="E101" s="61"/>
      <c r="F101" s="204" t="s">
        <v>248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" customFormat="1" ht="22.5" customHeight="1">
      <c r="B102" s="39"/>
      <c r="C102" s="191" t="s">
        <v>250</v>
      </c>
      <c r="D102" s="191" t="s">
        <v>214</v>
      </c>
      <c r="E102" s="192" t="s">
        <v>251</v>
      </c>
      <c r="F102" s="193" t="s">
        <v>252</v>
      </c>
      <c r="G102" s="194" t="s">
        <v>253</v>
      </c>
      <c r="H102" s="195">
        <v>23.814</v>
      </c>
      <c r="I102" s="196"/>
      <c r="J102" s="197">
        <f>ROUND(I102*H102,2)</f>
        <v>0</v>
      </c>
      <c r="K102" s="193" t="s">
        <v>218</v>
      </c>
      <c r="L102" s="59"/>
      <c r="M102" s="198" t="s">
        <v>22</v>
      </c>
      <c r="N102" s="199" t="s">
        <v>44</v>
      </c>
      <c r="O102" s="40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2" t="s">
        <v>219</v>
      </c>
      <c r="AT102" s="22" t="s">
        <v>214</v>
      </c>
      <c r="AU102" s="22" t="s">
        <v>82</v>
      </c>
      <c r="AY102" s="22" t="s">
        <v>212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24</v>
      </c>
      <c r="BK102" s="202">
        <f>ROUND(I102*H102,2)</f>
        <v>0</v>
      </c>
      <c r="BL102" s="22" t="s">
        <v>219</v>
      </c>
      <c r="BM102" s="22" t="s">
        <v>254</v>
      </c>
    </row>
    <row r="103" spans="2:65" s="1" customFormat="1" ht="13.5">
      <c r="B103" s="39"/>
      <c r="C103" s="61"/>
      <c r="D103" s="206" t="s">
        <v>221</v>
      </c>
      <c r="E103" s="61"/>
      <c r="F103" s="207" t="s">
        <v>255</v>
      </c>
      <c r="G103" s="61"/>
      <c r="H103" s="61"/>
      <c r="I103" s="161"/>
      <c r="J103" s="61"/>
      <c r="K103" s="61"/>
      <c r="L103" s="59"/>
      <c r="M103" s="205"/>
      <c r="N103" s="40"/>
      <c r="O103" s="40"/>
      <c r="P103" s="40"/>
      <c r="Q103" s="40"/>
      <c r="R103" s="40"/>
      <c r="S103" s="40"/>
      <c r="T103" s="76"/>
      <c r="AT103" s="22" t="s">
        <v>221</v>
      </c>
      <c r="AU103" s="22" t="s">
        <v>82</v>
      </c>
    </row>
    <row r="104" spans="2:65" s="11" customFormat="1" ht="13.5">
      <c r="B104" s="208"/>
      <c r="C104" s="209"/>
      <c r="D104" s="206" t="s">
        <v>235</v>
      </c>
      <c r="E104" s="219" t="s">
        <v>22</v>
      </c>
      <c r="F104" s="220" t="s">
        <v>256</v>
      </c>
      <c r="G104" s="209"/>
      <c r="H104" s="221">
        <v>23.814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235</v>
      </c>
      <c r="AU104" s="218" t="s">
        <v>82</v>
      </c>
      <c r="AV104" s="11" t="s">
        <v>82</v>
      </c>
      <c r="AW104" s="11" t="s">
        <v>37</v>
      </c>
      <c r="AX104" s="11" t="s">
        <v>24</v>
      </c>
      <c r="AY104" s="218" t="s">
        <v>212</v>
      </c>
    </row>
    <row r="105" spans="2:65" s="10" customFormat="1" ht="29.85" customHeight="1">
      <c r="B105" s="174"/>
      <c r="C105" s="175"/>
      <c r="D105" s="188" t="s">
        <v>72</v>
      </c>
      <c r="E105" s="189" t="s">
        <v>82</v>
      </c>
      <c r="F105" s="189" t="s">
        <v>257</v>
      </c>
      <c r="G105" s="175"/>
      <c r="H105" s="175"/>
      <c r="I105" s="178"/>
      <c r="J105" s="190">
        <f>BK105</f>
        <v>0</v>
      </c>
      <c r="K105" s="175"/>
      <c r="L105" s="180"/>
      <c r="M105" s="181"/>
      <c r="N105" s="182"/>
      <c r="O105" s="182"/>
      <c r="P105" s="183">
        <f>SUM(P106:P107)</f>
        <v>0</v>
      </c>
      <c r="Q105" s="182"/>
      <c r="R105" s="183">
        <f>SUM(R106:R107)</f>
        <v>0</v>
      </c>
      <c r="S105" s="182"/>
      <c r="T105" s="184">
        <f>SUM(T106:T107)</f>
        <v>0</v>
      </c>
      <c r="AR105" s="185" t="s">
        <v>24</v>
      </c>
      <c r="AT105" s="186" t="s">
        <v>72</v>
      </c>
      <c r="AU105" s="186" t="s">
        <v>24</v>
      </c>
      <c r="AY105" s="185" t="s">
        <v>212</v>
      </c>
      <c r="BK105" s="187">
        <f>SUM(BK106:BK107)</f>
        <v>0</v>
      </c>
    </row>
    <row r="106" spans="2:65" s="1" customFormat="1" ht="22.5" customHeight="1">
      <c r="B106" s="39"/>
      <c r="C106" s="191" t="s">
        <v>258</v>
      </c>
      <c r="D106" s="191" t="s">
        <v>214</v>
      </c>
      <c r="E106" s="192" t="s">
        <v>259</v>
      </c>
      <c r="F106" s="193" t="s">
        <v>260</v>
      </c>
      <c r="G106" s="194" t="s">
        <v>217</v>
      </c>
      <c r="H106" s="195">
        <v>30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261</v>
      </c>
    </row>
    <row r="107" spans="2:65" s="1" customFormat="1" ht="27">
      <c r="B107" s="39"/>
      <c r="C107" s="61"/>
      <c r="D107" s="206" t="s">
        <v>221</v>
      </c>
      <c r="E107" s="61"/>
      <c r="F107" s="207" t="s">
        <v>262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0" customFormat="1" ht="29.85" customHeight="1">
      <c r="B108" s="174"/>
      <c r="C108" s="175"/>
      <c r="D108" s="188" t="s">
        <v>72</v>
      </c>
      <c r="E108" s="189" t="s">
        <v>241</v>
      </c>
      <c r="F108" s="189" t="s">
        <v>263</v>
      </c>
      <c r="G108" s="175"/>
      <c r="H108" s="175"/>
      <c r="I108" s="178"/>
      <c r="J108" s="190">
        <f>BK108</f>
        <v>0</v>
      </c>
      <c r="K108" s="175"/>
      <c r="L108" s="180"/>
      <c r="M108" s="181"/>
      <c r="N108" s="182"/>
      <c r="O108" s="182"/>
      <c r="P108" s="183">
        <f>SUM(P109:P114)</f>
        <v>0</v>
      </c>
      <c r="Q108" s="182"/>
      <c r="R108" s="183">
        <f>SUM(R109:R114)</f>
        <v>21.263999999999999</v>
      </c>
      <c r="S108" s="182"/>
      <c r="T108" s="184">
        <f>SUM(T109:T114)</f>
        <v>0</v>
      </c>
      <c r="AR108" s="185" t="s">
        <v>24</v>
      </c>
      <c r="AT108" s="186" t="s">
        <v>72</v>
      </c>
      <c r="AU108" s="186" t="s">
        <v>24</v>
      </c>
      <c r="AY108" s="185" t="s">
        <v>212</v>
      </c>
      <c r="BK108" s="187">
        <f>SUM(BK109:BK114)</f>
        <v>0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265</v>
      </c>
      <c r="F109" s="193" t="s">
        <v>266</v>
      </c>
      <c r="G109" s="194" t="s">
        <v>217</v>
      </c>
      <c r="H109" s="195">
        <v>30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0.47260000000000002</v>
      </c>
      <c r="R109" s="200">
        <f>Q109*H109</f>
        <v>14.178000000000001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267</v>
      </c>
    </row>
    <row r="110" spans="2:65" s="1" customFormat="1" ht="13.5">
      <c r="B110" s="39"/>
      <c r="C110" s="61"/>
      <c r="D110" s="203" t="s">
        <v>221</v>
      </c>
      <c r="E110" s="61"/>
      <c r="F110" s="204" t="s">
        <v>268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269</v>
      </c>
      <c r="F111" s="193" t="s">
        <v>270</v>
      </c>
      <c r="G111" s="194" t="s">
        <v>217</v>
      </c>
      <c r="H111" s="195">
        <v>30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0.1837</v>
      </c>
      <c r="R111" s="200">
        <f>Q111*H111</f>
        <v>5.5110000000000001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271</v>
      </c>
    </row>
    <row r="112" spans="2:65" s="1" customFormat="1" ht="27">
      <c r="B112" s="39"/>
      <c r="C112" s="61"/>
      <c r="D112" s="203" t="s">
        <v>221</v>
      </c>
      <c r="E112" s="61"/>
      <c r="F112" s="204" t="s">
        <v>272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" customFormat="1" ht="22.5" customHeight="1">
      <c r="B113" s="39"/>
      <c r="C113" s="222" t="s">
        <v>273</v>
      </c>
      <c r="D113" s="222" t="s">
        <v>274</v>
      </c>
      <c r="E113" s="223" t="s">
        <v>275</v>
      </c>
      <c r="F113" s="224" t="s">
        <v>276</v>
      </c>
      <c r="G113" s="225" t="s">
        <v>253</v>
      </c>
      <c r="H113" s="226">
        <v>1.575</v>
      </c>
      <c r="I113" s="227"/>
      <c r="J113" s="228">
        <f>ROUND(I113*H113,2)</f>
        <v>0</v>
      </c>
      <c r="K113" s="224" t="s">
        <v>218</v>
      </c>
      <c r="L113" s="229"/>
      <c r="M113" s="230" t="s">
        <v>22</v>
      </c>
      <c r="N113" s="231" t="s">
        <v>44</v>
      </c>
      <c r="O113" s="40"/>
      <c r="P113" s="200">
        <f>O113*H113</f>
        <v>0</v>
      </c>
      <c r="Q113" s="200">
        <v>1</v>
      </c>
      <c r="R113" s="200">
        <f>Q113*H113</f>
        <v>1.575</v>
      </c>
      <c r="S113" s="200">
        <v>0</v>
      </c>
      <c r="T113" s="201">
        <f>S113*H113</f>
        <v>0</v>
      </c>
      <c r="AR113" s="22" t="s">
        <v>258</v>
      </c>
      <c r="AT113" s="22" t="s">
        <v>274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277</v>
      </c>
    </row>
    <row r="114" spans="2:65" s="1" customFormat="1" ht="27">
      <c r="B114" s="39"/>
      <c r="C114" s="61"/>
      <c r="D114" s="206" t="s">
        <v>221</v>
      </c>
      <c r="E114" s="61"/>
      <c r="F114" s="207" t="s">
        <v>278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264</v>
      </c>
      <c r="F115" s="189" t="s">
        <v>279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SUM(P116:P140)</f>
        <v>0</v>
      </c>
      <c r="Q115" s="182"/>
      <c r="R115" s="183">
        <f>SUM(R116:R140)</f>
        <v>9.730360000000001</v>
      </c>
      <c r="S115" s="182"/>
      <c r="T115" s="184">
        <f>SUM(T116:T140)</f>
        <v>8.2000000000000003E-2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SUM(BK116:BK140)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281</v>
      </c>
      <c r="F116" s="193" t="s">
        <v>282</v>
      </c>
      <c r="G116" s="194" t="s">
        <v>283</v>
      </c>
      <c r="H116" s="195">
        <v>1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284</v>
      </c>
    </row>
    <row r="117" spans="2:65" s="1" customFormat="1" ht="27">
      <c r="B117" s="39"/>
      <c r="C117" s="61"/>
      <c r="D117" s="203" t="s">
        <v>221</v>
      </c>
      <c r="E117" s="61"/>
      <c r="F117" s="204" t="s">
        <v>285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287</v>
      </c>
      <c r="F118" s="193" t="s">
        <v>288</v>
      </c>
      <c r="G118" s="194" t="s">
        <v>283</v>
      </c>
      <c r="H118" s="195">
        <v>30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289</v>
      </c>
    </row>
    <row r="119" spans="2:65" s="1" customFormat="1" ht="27">
      <c r="B119" s="39"/>
      <c r="C119" s="61"/>
      <c r="D119" s="203" t="s">
        <v>221</v>
      </c>
      <c r="E119" s="61"/>
      <c r="F119" s="204" t="s">
        <v>290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292</v>
      </c>
      <c r="F120" s="193" t="s">
        <v>293</v>
      </c>
      <c r="G120" s="194" t="s">
        <v>283</v>
      </c>
      <c r="H120" s="195">
        <v>2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294</v>
      </c>
    </row>
    <row r="121" spans="2:65" s="1" customFormat="1" ht="13.5">
      <c r="B121" s="39"/>
      <c r="C121" s="61"/>
      <c r="D121" s="203" t="s">
        <v>221</v>
      </c>
      <c r="E121" s="61"/>
      <c r="F121" s="204" t="s">
        <v>295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296</v>
      </c>
      <c r="F122" s="193" t="s">
        <v>297</v>
      </c>
      <c r="G122" s="194" t="s">
        <v>283</v>
      </c>
      <c r="H122" s="195">
        <v>30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298</v>
      </c>
    </row>
    <row r="123" spans="2:65" s="1" customFormat="1" ht="27">
      <c r="B123" s="39"/>
      <c r="C123" s="61"/>
      <c r="D123" s="203" t="s">
        <v>221</v>
      </c>
      <c r="E123" s="61"/>
      <c r="F123" s="204" t="s">
        <v>299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301</v>
      </c>
      <c r="F124" s="193" t="s">
        <v>302</v>
      </c>
      <c r="G124" s="194" t="s">
        <v>283</v>
      </c>
      <c r="H124" s="195">
        <v>10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303</v>
      </c>
    </row>
    <row r="125" spans="2:65" s="1" customFormat="1" ht="13.5">
      <c r="B125" s="39"/>
      <c r="C125" s="61"/>
      <c r="D125" s="203" t="s">
        <v>221</v>
      </c>
      <c r="E125" s="61"/>
      <c r="F125" s="204" t="s">
        <v>304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306</v>
      </c>
      <c r="F126" s="193" t="s">
        <v>307</v>
      </c>
      <c r="G126" s="194" t="s">
        <v>283</v>
      </c>
      <c r="H126" s="195">
        <v>30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308</v>
      </c>
    </row>
    <row r="127" spans="2:65" s="1" customFormat="1" ht="27">
      <c r="B127" s="39"/>
      <c r="C127" s="61"/>
      <c r="D127" s="203" t="s">
        <v>221</v>
      </c>
      <c r="E127" s="61"/>
      <c r="F127" s="204" t="s">
        <v>309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311</v>
      </c>
      <c r="F128" s="193" t="s">
        <v>312</v>
      </c>
      <c r="G128" s="194" t="s">
        <v>283</v>
      </c>
      <c r="H128" s="195">
        <v>1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6.9999999999999999E-4</v>
      </c>
      <c r="R128" s="200">
        <f>Q128*H128</f>
        <v>6.9999999999999999E-4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313</v>
      </c>
    </row>
    <row r="129" spans="2:65" s="1" customFormat="1" ht="13.5">
      <c r="B129" s="39"/>
      <c r="C129" s="61"/>
      <c r="D129" s="203" t="s">
        <v>221</v>
      </c>
      <c r="E129" s="61"/>
      <c r="F129" s="204" t="s">
        <v>314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316</v>
      </c>
      <c r="F130" s="193" t="s">
        <v>317</v>
      </c>
      <c r="G130" s="194" t="s">
        <v>283</v>
      </c>
      <c r="H130" s="195">
        <v>1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0.10940999999999999</v>
      </c>
      <c r="R130" s="200">
        <f>Q130*H130</f>
        <v>0.10940999999999999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318</v>
      </c>
    </row>
    <row r="131" spans="2:65" s="1" customFormat="1" ht="13.5">
      <c r="B131" s="39"/>
      <c r="C131" s="61"/>
      <c r="D131" s="203" t="s">
        <v>221</v>
      </c>
      <c r="E131" s="61"/>
      <c r="F131" s="204" t="s">
        <v>319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321</v>
      </c>
      <c r="F132" s="193" t="s">
        <v>322</v>
      </c>
      <c r="G132" s="194" t="s">
        <v>225</v>
      </c>
      <c r="H132" s="195">
        <v>40</v>
      </c>
      <c r="I132" s="196"/>
      <c r="J132" s="197">
        <f>ROUND(I132*H132,2)</f>
        <v>0</v>
      </c>
      <c r="K132" s="193" t="s">
        <v>218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2.0000000000000001E-4</v>
      </c>
      <c r="R132" s="200">
        <f>Q132*H132</f>
        <v>8.0000000000000002E-3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323</v>
      </c>
    </row>
    <row r="133" spans="2:65" s="1" customFormat="1" ht="13.5">
      <c r="B133" s="39"/>
      <c r="C133" s="61"/>
      <c r="D133" s="203" t="s">
        <v>221</v>
      </c>
      <c r="E133" s="61"/>
      <c r="F133" s="204" t="s">
        <v>324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191" t="s">
        <v>9</v>
      </c>
      <c r="D134" s="191" t="s">
        <v>214</v>
      </c>
      <c r="E134" s="192" t="s">
        <v>325</v>
      </c>
      <c r="F134" s="193" t="s">
        <v>326</v>
      </c>
      <c r="G134" s="194" t="s">
        <v>225</v>
      </c>
      <c r="H134" s="195">
        <v>25</v>
      </c>
      <c r="I134" s="196"/>
      <c r="J134" s="197">
        <f>ROUND(I134*H134,2)</f>
        <v>0</v>
      </c>
      <c r="K134" s="193" t="s">
        <v>226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0.16849</v>
      </c>
      <c r="R134" s="200">
        <f>Q134*H134</f>
        <v>4.21225</v>
      </c>
      <c r="S134" s="200">
        <v>0</v>
      </c>
      <c r="T134" s="201">
        <f>S134*H134</f>
        <v>0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327</v>
      </c>
    </row>
    <row r="135" spans="2:65" s="1" customFormat="1" ht="27">
      <c r="B135" s="39"/>
      <c r="C135" s="61"/>
      <c r="D135" s="203" t="s">
        <v>221</v>
      </c>
      <c r="E135" s="61"/>
      <c r="F135" s="204" t="s">
        <v>328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222" t="s">
        <v>329</v>
      </c>
      <c r="D136" s="222" t="s">
        <v>274</v>
      </c>
      <c r="E136" s="223" t="s">
        <v>330</v>
      </c>
      <c r="F136" s="224" t="s">
        <v>331</v>
      </c>
      <c r="G136" s="225" t="s">
        <v>225</v>
      </c>
      <c r="H136" s="226">
        <v>27</v>
      </c>
      <c r="I136" s="227"/>
      <c r="J136" s="228">
        <f>ROUND(I136*H136,2)</f>
        <v>0</v>
      </c>
      <c r="K136" s="224" t="s">
        <v>22</v>
      </c>
      <c r="L136" s="229"/>
      <c r="M136" s="230" t="s">
        <v>22</v>
      </c>
      <c r="N136" s="231" t="s">
        <v>44</v>
      </c>
      <c r="O136" s="40"/>
      <c r="P136" s="200">
        <f>O136*H136</f>
        <v>0</v>
      </c>
      <c r="Q136" s="200">
        <v>0.2</v>
      </c>
      <c r="R136" s="200">
        <f>Q136*H136</f>
        <v>5.4</v>
      </c>
      <c r="S136" s="200">
        <v>0</v>
      </c>
      <c r="T136" s="201">
        <f>S136*H136</f>
        <v>0</v>
      </c>
      <c r="AR136" s="22" t="s">
        <v>258</v>
      </c>
      <c r="AT136" s="22" t="s">
        <v>274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332</v>
      </c>
    </row>
    <row r="137" spans="2:65" s="1" customFormat="1" ht="22.5" customHeight="1">
      <c r="B137" s="39"/>
      <c r="C137" s="191" t="s">
        <v>333</v>
      </c>
      <c r="D137" s="191" t="s">
        <v>214</v>
      </c>
      <c r="E137" s="192" t="s">
        <v>334</v>
      </c>
      <c r="F137" s="193" t="s">
        <v>335</v>
      </c>
      <c r="G137" s="194" t="s">
        <v>283</v>
      </c>
      <c r="H137" s="195">
        <v>1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8.2000000000000003E-2</v>
      </c>
      <c r="T137" s="201">
        <f>S137*H137</f>
        <v>8.2000000000000003E-2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336</v>
      </c>
    </row>
    <row r="138" spans="2:65" s="1" customFormat="1" ht="27">
      <c r="B138" s="39"/>
      <c r="C138" s="61"/>
      <c r="D138" s="203" t="s">
        <v>221</v>
      </c>
      <c r="E138" s="61"/>
      <c r="F138" s="204" t="s">
        <v>337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338</v>
      </c>
      <c r="D139" s="191" t="s">
        <v>214</v>
      </c>
      <c r="E139" s="192" t="s">
        <v>339</v>
      </c>
      <c r="F139" s="193" t="s">
        <v>340</v>
      </c>
      <c r="G139" s="194" t="s">
        <v>341</v>
      </c>
      <c r="H139" s="195">
        <v>1</v>
      </c>
      <c r="I139" s="196"/>
      <c r="J139" s="197">
        <f>ROUND(I139*H139,2)</f>
        <v>0</v>
      </c>
      <c r="K139" s="193" t="s">
        <v>22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342</v>
      </c>
    </row>
    <row r="140" spans="2:65" s="1" customFormat="1" ht="13.5">
      <c r="B140" s="39"/>
      <c r="C140" s="61"/>
      <c r="D140" s="206" t="s">
        <v>221</v>
      </c>
      <c r="E140" s="61"/>
      <c r="F140" s="207" t="s">
        <v>340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0" customFormat="1" ht="29.85" customHeight="1">
      <c r="B141" s="174"/>
      <c r="C141" s="175"/>
      <c r="D141" s="188" t="s">
        <v>72</v>
      </c>
      <c r="E141" s="189" t="s">
        <v>343</v>
      </c>
      <c r="F141" s="189" t="s">
        <v>344</v>
      </c>
      <c r="G141" s="175"/>
      <c r="H141" s="175"/>
      <c r="I141" s="178"/>
      <c r="J141" s="190">
        <f>BK141</f>
        <v>0</v>
      </c>
      <c r="K141" s="175"/>
      <c r="L141" s="180"/>
      <c r="M141" s="181"/>
      <c r="N141" s="182"/>
      <c r="O141" s="182"/>
      <c r="P141" s="183">
        <f>SUM(P142:P147)</f>
        <v>0</v>
      </c>
      <c r="Q141" s="182"/>
      <c r="R141" s="183">
        <f>SUM(R142:R147)</f>
        <v>0</v>
      </c>
      <c r="S141" s="182"/>
      <c r="T141" s="184">
        <f>SUM(T142:T147)</f>
        <v>0</v>
      </c>
      <c r="AR141" s="185" t="s">
        <v>24</v>
      </c>
      <c r="AT141" s="186" t="s">
        <v>72</v>
      </c>
      <c r="AU141" s="186" t="s">
        <v>24</v>
      </c>
      <c r="AY141" s="185" t="s">
        <v>212</v>
      </c>
      <c r="BK141" s="187">
        <f>SUM(BK142:BK147)</f>
        <v>0</v>
      </c>
    </row>
    <row r="142" spans="2:65" s="1" customFormat="1" ht="22.5" customHeight="1">
      <c r="B142" s="39"/>
      <c r="C142" s="191" t="s">
        <v>345</v>
      </c>
      <c r="D142" s="191" t="s">
        <v>214</v>
      </c>
      <c r="E142" s="192" t="s">
        <v>346</v>
      </c>
      <c r="F142" s="193" t="s">
        <v>347</v>
      </c>
      <c r="G142" s="194" t="s">
        <v>253</v>
      </c>
      <c r="H142" s="195">
        <v>17.681999999999999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348</v>
      </c>
    </row>
    <row r="143" spans="2:65" s="1" customFormat="1" ht="27">
      <c r="B143" s="39"/>
      <c r="C143" s="61"/>
      <c r="D143" s="203" t="s">
        <v>221</v>
      </c>
      <c r="E143" s="61"/>
      <c r="F143" s="204" t="s">
        <v>349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" customFormat="1" ht="22.5" customHeight="1">
      <c r="B144" s="39"/>
      <c r="C144" s="191" t="s">
        <v>350</v>
      </c>
      <c r="D144" s="191" t="s">
        <v>214</v>
      </c>
      <c r="E144" s="192" t="s">
        <v>351</v>
      </c>
      <c r="F144" s="193" t="s">
        <v>352</v>
      </c>
      <c r="G144" s="194" t="s">
        <v>253</v>
      </c>
      <c r="H144" s="195">
        <v>17.681999999999999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353</v>
      </c>
    </row>
    <row r="145" spans="2:65" s="1" customFormat="1" ht="27">
      <c r="B145" s="39"/>
      <c r="C145" s="61"/>
      <c r="D145" s="203" t="s">
        <v>221</v>
      </c>
      <c r="E145" s="61"/>
      <c r="F145" s="204" t="s">
        <v>354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355</v>
      </c>
      <c r="D146" s="191" t="s">
        <v>214</v>
      </c>
      <c r="E146" s="192" t="s">
        <v>356</v>
      </c>
      <c r="F146" s="193" t="s">
        <v>357</v>
      </c>
      <c r="G146" s="194" t="s">
        <v>253</v>
      </c>
      <c r="H146" s="195">
        <v>17.681999999999999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358</v>
      </c>
    </row>
    <row r="147" spans="2:65" s="1" customFormat="1" ht="13.5">
      <c r="B147" s="39"/>
      <c r="C147" s="61"/>
      <c r="D147" s="206" t="s">
        <v>221</v>
      </c>
      <c r="E147" s="61"/>
      <c r="F147" s="207" t="s">
        <v>359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0" customFormat="1" ht="29.85" customHeight="1">
      <c r="B148" s="174"/>
      <c r="C148" s="175"/>
      <c r="D148" s="188" t="s">
        <v>72</v>
      </c>
      <c r="E148" s="189" t="s">
        <v>360</v>
      </c>
      <c r="F148" s="189" t="s">
        <v>361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SUM(P149:P150)</f>
        <v>0</v>
      </c>
      <c r="Q148" s="182"/>
      <c r="R148" s="183">
        <f>SUM(R149:R150)</f>
        <v>0</v>
      </c>
      <c r="S148" s="182"/>
      <c r="T148" s="184">
        <f>SUM(T149:T150)</f>
        <v>0</v>
      </c>
      <c r="AR148" s="185" t="s">
        <v>24</v>
      </c>
      <c r="AT148" s="186" t="s">
        <v>72</v>
      </c>
      <c r="AU148" s="186" t="s">
        <v>24</v>
      </c>
      <c r="AY148" s="185" t="s">
        <v>212</v>
      </c>
      <c r="BK148" s="187">
        <f>SUM(BK149:BK150)</f>
        <v>0</v>
      </c>
    </row>
    <row r="149" spans="2:65" s="1" customFormat="1" ht="31.5" customHeight="1">
      <c r="B149" s="39"/>
      <c r="C149" s="191" t="s">
        <v>362</v>
      </c>
      <c r="D149" s="191" t="s">
        <v>214</v>
      </c>
      <c r="E149" s="192" t="s">
        <v>363</v>
      </c>
      <c r="F149" s="193" t="s">
        <v>364</v>
      </c>
      <c r="G149" s="194" t="s">
        <v>253</v>
      </c>
      <c r="H149" s="195">
        <v>30.994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365</v>
      </c>
    </row>
    <row r="150" spans="2:65" s="1" customFormat="1" ht="27">
      <c r="B150" s="39"/>
      <c r="C150" s="61"/>
      <c r="D150" s="206" t="s">
        <v>221</v>
      </c>
      <c r="E150" s="61"/>
      <c r="F150" s="207" t="s">
        <v>366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0" customFormat="1" ht="37.35" customHeight="1">
      <c r="B151" s="174"/>
      <c r="C151" s="175"/>
      <c r="D151" s="176" t="s">
        <v>72</v>
      </c>
      <c r="E151" s="177" t="s">
        <v>367</v>
      </c>
      <c r="F151" s="177" t="s">
        <v>368</v>
      </c>
      <c r="G151" s="175"/>
      <c r="H151" s="175"/>
      <c r="I151" s="178"/>
      <c r="J151" s="179">
        <f>BK151</f>
        <v>0</v>
      </c>
      <c r="K151" s="175"/>
      <c r="L151" s="180"/>
      <c r="M151" s="181"/>
      <c r="N151" s="182"/>
      <c r="O151" s="182"/>
      <c r="P151" s="183">
        <f>P152+P155</f>
        <v>0</v>
      </c>
      <c r="Q151" s="182"/>
      <c r="R151" s="183">
        <f>R152+R155</f>
        <v>0</v>
      </c>
      <c r="S151" s="182"/>
      <c r="T151" s="184">
        <f>T152+T155</f>
        <v>0</v>
      </c>
      <c r="AR151" s="185" t="s">
        <v>241</v>
      </c>
      <c r="AT151" s="186" t="s">
        <v>72</v>
      </c>
      <c r="AU151" s="186" t="s">
        <v>73</v>
      </c>
      <c r="AY151" s="185" t="s">
        <v>212</v>
      </c>
      <c r="BK151" s="187">
        <f>BK152+BK155</f>
        <v>0</v>
      </c>
    </row>
    <row r="152" spans="2:65" s="10" customFormat="1" ht="19.899999999999999" customHeight="1">
      <c r="B152" s="174"/>
      <c r="C152" s="175"/>
      <c r="D152" s="188" t="s">
        <v>72</v>
      </c>
      <c r="E152" s="189" t="s">
        <v>369</v>
      </c>
      <c r="F152" s="189" t="s">
        <v>370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241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22.5" customHeight="1">
      <c r="B153" s="39"/>
      <c r="C153" s="191" t="s">
        <v>371</v>
      </c>
      <c r="D153" s="191" t="s">
        <v>214</v>
      </c>
      <c r="E153" s="192" t="s">
        <v>372</v>
      </c>
      <c r="F153" s="193" t="s">
        <v>370</v>
      </c>
      <c r="G153" s="194" t="s">
        <v>373</v>
      </c>
      <c r="H153" s="195">
        <v>1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374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374</v>
      </c>
      <c r="BM153" s="22" t="s">
        <v>375</v>
      </c>
    </row>
    <row r="154" spans="2:65" s="1" customFormat="1" ht="13.5">
      <c r="B154" s="39"/>
      <c r="C154" s="61"/>
      <c r="D154" s="206" t="s">
        <v>221</v>
      </c>
      <c r="E154" s="61"/>
      <c r="F154" s="207" t="s">
        <v>376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0" customFormat="1" ht="29.85" customHeight="1">
      <c r="B155" s="174"/>
      <c r="C155" s="175"/>
      <c r="D155" s="188" t="s">
        <v>72</v>
      </c>
      <c r="E155" s="189" t="s">
        <v>377</v>
      </c>
      <c r="F155" s="189" t="s">
        <v>378</v>
      </c>
      <c r="G155" s="175"/>
      <c r="H155" s="175"/>
      <c r="I155" s="178"/>
      <c r="J155" s="190">
        <f>BK155</f>
        <v>0</v>
      </c>
      <c r="K155" s="175"/>
      <c r="L155" s="180"/>
      <c r="M155" s="181"/>
      <c r="N155" s="182"/>
      <c r="O155" s="182"/>
      <c r="P155" s="183">
        <f>SUM(P156:P157)</f>
        <v>0</v>
      </c>
      <c r="Q155" s="182"/>
      <c r="R155" s="183">
        <f>SUM(R156:R157)</f>
        <v>0</v>
      </c>
      <c r="S155" s="182"/>
      <c r="T155" s="184">
        <f>SUM(T156:T157)</f>
        <v>0</v>
      </c>
      <c r="AR155" s="185" t="s">
        <v>241</v>
      </c>
      <c r="AT155" s="186" t="s">
        <v>72</v>
      </c>
      <c r="AU155" s="186" t="s">
        <v>24</v>
      </c>
      <c r="AY155" s="185" t="s">
        <v>212</v>
      </c>
      <c r="BK155" s="187">
        <f>SUM(BK156:BK157)</f>
        <v>0</v>
      </c>
    </row>
    <row r="156" spans="2:65" s="1" customFormat="1" ht="22.5" customHeight="1">
      <c r="B156" s="39"/>
      <c r="C156" s="191" t="s">
        <v>379</v>
      </c>
      <c r="D156" s="191" t="s">
        <v>214</v>
      </c>
      <c r="E156" s="192" t="s">
        <v>380</v>
      </c>
      <c r="F156" s="193" t="s">
        <v>378</v>
      </c>
      <c r="G156" s="194" t="s">
        <v>373</v>
      </c>
      <c r="H156" s="195">
        <v>1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374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374</v>
      </c>
      <c r="BM156" s="22" t="s">
        <v>381</v>
      </c>
    </row>
    <row r="157" spans="2:65" s="1" customFormat="1" ht="13.5">
      <c r="B157" s="39"/>
      <c r="C157" s="61"/>
      <c r="D157" s="206" t="s">
        <v>221</v>
      </c>
      <c r="E157" s="61"/>
      <c r="F157" s="207" t="s">
        <v>382</v>
      </c>
      <c r="G157" s="61"/>
      <c r="H157" s="61"/>
      <c r="I157" s="161"/>
      <c r="J157" s="61"/>
      <c r="K157" s="61"/>
      <c r="L157" s="59"/>
      <c r="M157" s="232"/>
      <c r="N157" s="233"/>
      <c r="O157" s="233"/>
      <c r="P157" s="233"/>
      <c r="Q157" s="233"/>
      <c r="R157" s="233"/>
      <c r="S157" s="233"/>
      <c r="T157" s="234"/>
      <c r="AT157" s="22" t="s">
        <v>221</v>
      </c>
      <c r="AU157" s="22" t="s">
        <v>82</v>
      </c>
    </row>
    <row r="158" spans="2:65" s="1" customFormat="1" ht="6.95" customHeight="1">
      <c r="B158" s="54"/>
      <c r="C158" s="55"/>
      <c r="D158" s="55"/>
      <c r="E158" s="55"/>
      <c r="F158" s="55"/>
      <c r="G158" s="55"/>
      <c r="H158" s="55"/>
      <c r="I158" s="137"/>
      <c r="J158" s="55"/>
      <c r="K158" s="55"/>
      <c r="L158" s="59"/>
    </row>
  </sheetData>
  <sheetProtection algorithmName="SHA-512" hashValue="3Y9VjPVDRSoKSheJ0wK+bwCFdYeU43iDez9q7HQ1C9r2VuwAHeZGtfZwT8CGspfsDoFhrBOhIrcTJo3OHEsw2Q==" saltValue="rT+/w86jVAjG1TW7rV/sdQ==" spinCount="100000" sheet="1" objects="1" scenarios="1" formatCells="0" formatColumns="0" formatRows="0" sort="0" autoFilter="0"/>
  <autoFilter ref="C85:K15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136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1063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ROUND(SUM(BE78:BE81), 2)</f>
        <v>0</v>
      </c>
      <c r="G30" s="40"/>
      <c r="H30" s="40"/>
      <c r="I30" s="129">
        <v>0.21</v>
      </c>
      <c r="J30" s="128">
        <f>ROUND(ROUND((SUM(BE78:BE81)),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ROUND(SUM(BF78:BF81), 2)</f>
        <v>0</v>
      </c>
      <c r="G31" s="40"/>
      <c r="H31" s="40"/>
      <c r="I31" s="129">
        <v>0.15</v>
      </c>
      <c r="J31" s="128">
        <f>ROUND(ROUND((SUM(BF78:BF81)),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ROUND(SUM(BG78:BG81),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ROUND(SUM(BH78:BH81),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ROUND(SUM(BI78:BI81),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SO19 - Objekt 19 - není řešen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1064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1065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196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22.5" customHeight="1">
      <c r="B68" s="39"/>
      <c r="C68" s="61"/>
      <c r="D68" s="61"/>
      <c r="E68" s="372" t="str">
        <f>E7</f>
        <v>Výstavba 31ks podzemních kontejnerů na území MČ Praha 8 - II. etapa</v>
      </c>
      <c r="F68" s="373"/>
      <c r="G68" s="373"/>
      <c r="H68" s="373"/>
      <c r="I68" s="161"/>
      <c r="J68" s="61"/>
      <c r="K68" s="61"/>
      <c r="L68" s="59"/>
    </row>
    <row r="69" spans="2:63" s="1" customFormat="1" ht="14.45" customHeight="1">
      <c r="B69" s="39"/>
      <c r="C69" s="63" t="s">
        <v>179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23.25" customHeight="1">
      <c r="B70" s="39"/>
      <c r="C70" s="61"/>
      <c r="D70" s="61"/>
      <c r="E70" s="348" t="str">
        <f>E9</f>
        <v>SO19 - Objekt 19 - není řešen</v>
      </c>
      <c r="F70" s="374"/>
      <c r="G70" s="374"/>
      <c r="H70" s="374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25</v>
      </c>
      <c r="D72" s="61"/>
      <c r="E72" s="61"/>
      <c r="F72" s="162" t="str">
        <f>F12</f>
        <v xml:space="preserve"> </v>
      </c>
      <c r="G72" s="61"/>
      <c r="H72" s="61"/>
      <c r="I72" s="163" t="s">
        <v>27</v>
      </c>
      <c r="J72" s="71" t="str">
        <f>IF(J12="","",J12)</f>
        <v>25. 8. 2016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>
      <c r="B74" s="39"/>
      <c r="C74" s="63" t="s">
        <v>31</v>
      </c>
      <c r="D74" s="61"/>
      <c r="E74" s="61"/>
      <c r="F74" s="162" t="str">
        <f>E15</f>
        <v xml:space="preserve"> </v>
      </c>
      <c r="G74" s="61"/>
      <c r="H74" s="61"/>
      <c r="I74" s="163" t="s">
        <v>36</v>
      </c>
      <c r="J74" s="162" t="str">
        <f>E21</f>
        <v xml:space="preserve"> </v>
      </c>
      <c r="K74" s="61"/>
      <c r="L74" s="59"/>
    </row>
    <row r="75" spans="2:63" s="1" customFormat="1" ht="14.45" customHeight="1">
      <c r="B75" s="39"/>
      <c r="C75" s="63" t="s">
        <v>34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197</v>
      </c>
      <c r="D77" s="166" t="s">
        <v>58</v>
      </c>
      <c r="E77" s="166" t="s">
        <v>54</v>
      </c>
      <c r="F77" s="166" t="s">
        <v>198</v>
      </c>
      <c r="G77" s="166" t="s">
        <v>199</v>
      </c>
      <c r="H77" s="166" t="s">
        <v>200</v>
      </c>
      <c r="I77" s="167" t="s">
        <v>201</v>
      </c>
      <c r="J77" s="166" t="s">
        <v>183</v>
      </c>
      <c r="K77" s="168" t="s">
        <v>202</v>
      </c>
      <c r="L77" s="169"/>
      <c r="M77" s="79" t="s">
        <v>203</v>
      </c>
      <c r="N77" s="80" t="s">
        <v>43</v>
      </c>
      <c r="O77" s="80" t="s">
        <v>204</v>
      </c>
      <c r="P77" s="80" t="s">
        <v>205</v>
      </c>
      <c r="Q77" s="80" t="s">
        <v>206</v>
      </c>
      <c r="R77" s="80" t="s">
        <v>207</v>
      </c>
      <c r="S77" s="80" t="s">
        <v>208</v>
      </c>
      <c r="T77" s="81" t="s">
        <v>209</v>
      </c>
    </row>
    <row r="78" spans="2:63" s="1" customFormat="1" ht="29.25" customHeight="1">
      <c r="B78" s="39"/>
      <c r="C78" s="85" t="s">
        <v>184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0</v>
      </c>
      <c r="S78" s="83"/>
      <c r="T78" s="172">
        <f>T79</f>
        <v>0</v>
      </c>
      <c r="AT78" s="22" t="s">
        <v>72</v>
      </c>
      <c r="AU78" s="22" t="s">
        <v>185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72</v>
      </c>
      <c r="E79" s="177" t="s">
        <v>210</v>
      </c>
      <c r="F79" s="177" t="s">
        <v>210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0</v>
      </c>
      <c r="S79" s="182"/>
      <c r="T79" s="184">
        <f>T80</f>
        <v>0</v>
      </c>
      <c r="AR79" s="185" t="s">
        <v>24</v>
      </c>
      <c r="AT79" s="186" t="s">
        <v>72</v>
      </c>
      <c r="AU79" s="186" t="s">
        <v>73</v>
      </c>
      <c r="AY79" s="185" t="s">
        <v>212</v>
      </c>
      <c r="BK79" s="187">
        <f>BK80</f>
        <v>0</v>
      </c>
    </row>
    <row r="80" spans="2:63" s="10" customFormat="1" ht="19.899999999999999" customHeight="1">
      <c r="B80" s="174"/>
      <c r="C80" s="175"/>
      <c r="D80" s="188" t="s">
        <v>72</v>
      </c>
      <c r="E80" s="189" t="s">
        <v>1066</v>
      </c>
      <c r="F80" s="189" t="s">
        <v>1066</v>
      </c>
      <c r="G80" s="175"/>
      <c r="H80" s="175"/>
      <c r="I80" s="178"/>
      <c r="J80" s="190">
        <f>BK80</f>
        <v>0</v>
      </c>
      <c r="K80" s="175"/>
      <c r="L80" s="180"/>
      <c r="M80" s="181"/>
      <c r="N80" s="182"/>
      <c r="O80" s="182"/>
      <c r="P80" s="183">
        <f>P81</f>
        <v>0</v>
      </c>
      <c r="Q80" s="182"/>
      <c r="R80" s="183">
        <f>R81</f>
        <v>0</v>
      </c>
      <c r="S80" s="182"/>
      <c r="T80" s="184">
        <f>T81</f>
        <v>0</v>
      </c>
      <c r="AR80" s="185" t="s">
        <v>24</v>
      </c>
      <c r="AT80" s="186" t="s">
        <v>72</v>
      </c>
      <c r="AU80" s="186" t="s">
        <v>24</v>
      </c>
      <c r="AY80" s="185" t="s">
        <v>212</v>
      </c>
      <c r="BK80" s="187">
        <f>BK81</f>
        <v>0</v>
      </c>
    </row>
    <row r="81" spans="2:65" s="1" customFormat="1" ht="22.5" customHeight="1">
      <c r="B81" s="39"/>
      <c r="C81" s="191" t="s">
        <v>24</v>
      </c>
      <c r="D81" s="191" t="s">
        <v>214</v>
      </c>
      <c r="E81" s="192" t="s">
        <v>1067</v>
      </c>
      <c r="F81" s="193" t="s">
        <v>1068</v>
      </c>
      <c r="G81" s="194" t="s">
        <v>22</v>
      </c>
      <c r="H81" s="195">
        <v>0</v>
      </c>
      <c r="I81" s="196"/>
      <c r="J81" s="197">
        <f>ROUND(I81*H81,2)</f>
        <v>0</v>
      </c>
      <c r="K81" s="193" t="s">
        <v>22</v>
      </c>
      <c r="L81" s="59"/>
      <c r="M81" s="198" t="s">
        <v>22</v>
      </c>
      <c r="N81" s="246" t="s">
        <v>44</v>
      </c>
      <c r="O81" s="233"/>
      <c r="P81" s="247">
        <f>O81*H81</f>
        <v>0</v>
      </c>
      <c r="Q81" s="247">
        <v>0</v>
      </c>
      <c r="R81" s="247">
        <f>Q81*H81</f>
        <v>0</v>
      </c>
      <c r="S81" s="247">
        <v>0</v>
      </c>
      <c r="T81" s="248">
        <f>S81*H81</f>
        <v>0</v>
      </c>
      <c r="AR81" s="22" t="s">
        <v>219</v>
      </c>
      <c r="AT81" s="22" t="s">
        <v>214</v>
      </c>
      <c r="AU81" s="22" t="s">
        <v>82</v>
      </c>
      <c r="AY81" s="22" t="s">
        <v>212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2" t="s">
        <v>24</v>
      </c>
      <c r="BK81" s="202">
        <f>ROUND(I81*H81,2)</f>
        <v>0</v>
      </c>
      <c r="BL81" s="22" t="s">
        <v>219</v>
      </c>
      <c r="BM81" s="22" t="s">
        <v>1069</v>
      </c>
    </row>
    <row r="82" spans="2:65" s="1" customFormat="1" ht="6.95" customHeight="1">
      <c r="B82" s="54"/>
      <c r="C82" s="55"/>
      <c r="D82" s="55"/>
      <c r="E82" s="55"/>
      <c r="F82" s="55"/>
      <c r="G82" s="55"/>
      <c r="H82" s="55"/>
      <c r="I82" s="137"/>
      <c r="J82" s="55"/>
      <c r="K82" s="55"/>
      <c r="L82" s="59"/>
    </row>
  </sheetData>
  <sheetProtection algorithmName="SHA-512" hashValue="w23gpxbY9pCcXKpxX8+yEOFJHq903kF7d30GCxk2srXGtFqbeCHDSk7WW21zDJNtjOp+hOD3v7jCc3t7sA5Blw==" saltValue="q69UUx8Qdggiv0vCHXZPw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139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1070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ROUND(SUM(BE78:BE81), 2)</f>
        <v>0</v>
      </c>
      <c r="G30" s="40"/>
      <c r="H30" s="40"/>
      <c r="I30" s="129">
        <v>0.21</v>
      </c>
      <c r="J30" s="128">
        <f>ROUND(ROUND((SUM(BE78:BE81)),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ROUND(SUM(BF78:BF81), 2)</f>
        <v>0</v>
      </c>
      <c r="G31" s="40"/>
      <c r="H31" s="40"/>
      <c r="I31" s="129">
        <v>0.15</v>
      </c>
      <c r="J31" s="128">
        <f>ROUND(ROUND((SUM(BF78:BF81)),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ROUND(SUM(BG78:BG81),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ROUND(SUM(BH78:BH81),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ROUND(SUM(BI78:BI81),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SO20 - Objekt 20 - není řešen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1064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1065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196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22.5" customHeight="1">
      <c r="B68" s="39"/>
      <c r="C68" s="61"/>
      <c r="D68" s="61"/>
      <c r="E68" s="372" t="str">
        <f>E7</f>
        <v>Výstavba 31ks podzemních kontejnerů na území MČ Praha 8 - II. etapa</v>
      </c>
      <c r="F68" s="373"/>
      <c r="G68" s="373"/>
      <c r="H68" s="373"/>
      <c r="I68" s="161"/>
      <c r="J68" s="61"/>
      <c r="K68" s="61"/>
      <c r="L68" s="59"/>
    </row>
    <row r="69" spans="2:63" s="1" customFormat="1" ht="14.45" customHeight="1">
      <c r="B69" s="39"/>
      <c r="C69" s="63" t="s">
        <v>179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23.25" customHeight="1">
      <c r="B70" s="39"/>
      <c r="C70" s="61"/>
      <c r="D70" s="61"/>
      <c r="E70" s="348" t="str">
        <f>E9</f>
        <v>SO20 - Objekt 20 - není řešen</v>
      </c>
      <c r="F70" s="374"/>
      <c r="G70" s="374"/>
      <c r="H70" s="374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25</v>
      </c>
      <c r="D72" s="61"/>
      <c r="E72" s="61"/>
      <c r="F72" s="162" t="str">
        <f>F12</f>
        <v xml:space="preserve"> </v>
      </c>
      <c r="G72" s="61"/>
      <c r="H72" s="61"/>
      <c r="I72" s="163" t="s">
        <v>27</v>
      </c>
      <c r="J72" s="71" t="str">
        <f>IF(J12="","",J12)</f>
        <v>25. 8. 2016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>
      <c r="B74" s="39"/>
      <c r="C74" s="63" t="s">
        <v>31</v>
      </c>
      <c r="D74" s="61"/>
      <c r="E74" s="61"/>
      <c r="F74" s="162" t="str">
        <f>E15</f>
        <v xml:space="preserve"> </v>
      </c>
      <c r="G74" s="61"/>
      <c r="H74" s="61"/>
      <c r="I74" s="163" t="s">
        <v>36</v>
      </c>
      <c r="J74" s="162" t="str">
        <f>E21</f>
        <v xml:space="preserve"> </v>
      </c>
      <c r="K74" s="61"/>
      <c r="L74" s="59"/>
    </row>
    <row r="75" spans="2:63" s="1" customFormat="1" ht="14.45" customHeight="1">
      <c r="B75" s="39"/>
      <c r="C75" s="63" t="s">
        <v>34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197</v>
      </c>
      <c r="D77" s="166" t="s">
        <v>58</v>
      </c>
      <c r="E77" s="166" t="s">
        <v>54</v>
      </c>
      <c r="F77" s="166" t="s">
        <v>198</v>
      </c>
      <c r="G77" s="166" t="s">
        <v>199</v>
      </c>
      <c r="H77" s="166" t="s">
        <v>200</v>
      </c>
      <c r="I77" s="167" t="s">
        <v>201</v>
      </c>
      <c r="J77" s="166" t="s">
        <v>183</v>
      </c>
      <c r="K77" s="168" t="s">
        <v>202</v>
      </c>
      <c r="L77" s="169"/>
      <c r="M77" s="79" t="s">
        <v>203</v>
      </c>
      <c r="N77" s="80" t="s">
        <v>43</v>
      </c>
      <c r="O77" s="80" t="s">
        <v>204</v>
      </c>
      <c r="P77" s="80" t="s">
        <v>205</v>
      </c>
      <c r="Q77" s="80" t="s">
        <v>206</v>
      </c>
      <c r="R77" s="80" t="s">
        <v>207</v>
      </c>
      <c r="S77" s="80" t="s">
        <v>208</v>
      </c>
      <c r="T77" s="81" t="s">
        <v>209</v>
      </c>
    </row>
    <row r="78" spans="2:63" s="1" customFormat="1" ht="29.25" customHeight="1">
      <c r="B78" s="39"/>
      <c r="C78" s="85" t="s">
        <v>184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0</v>
      </c>
      <c r="S78" s="83"/>
      <c r="T78" s="172">
        <f>T79</f>
        <v>0</v>
      </c>
      <c r="AT78" s="22" t="s">
        <v>72</v>
      </c>
      <c r="AU78" s="22" t="s">
        <v>185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72</v>
      </c>
      <c r="E79" s="177" t="s">
        <v>210</v>
      </c>
      <c r="F79" s="177" t="s">
        <v>210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0</v>
      </c>
      <c r="S79" s="182"/>
      <c r="T79" s="184">
        <f>T80</f>
        <v>0</v>
      </c>
      <c r="AR79" s="185" t="s">
        <v>24</v>
      </c>
      <c r="AT79" s="186" t="s">
        <v>72</v>
      </c>
      <c r="AU79" s="186" t="s">
        <v>73</v>
      </c>
      <c r="AY79" s="185" t="s">
        <v>212</v>
      </c>
      <c r="BK79" s="187">
        <f>BK80</f>
        <v>0</v>
      </c>
    </row>
    <row r="80" spans="2:63" s="10" customFormat="1" ht="19.899999999999999" customHeight="1">
      <c r="B80" s="174"/>
      <c r="C80" s="175"/>
      <c r="D80" s="188" t="s">
        <v>72</v>
      </c>
      <c r="E80" s="189" t="s">
        <v>1066</v>
      </c>
      <c r="F80" s="189" t="s">
        <v>1066</v>
      </c>
      <c r="G80" s="175"/>
      <c r="H80" s="175"/>
      <c r="I80" s="178"/>
      <c r="J80" s="190">
        <f>BK80</f>
        <v>0</v>
      </c>
      <c r="K80" s="175"/>
      <c r="L80" s="180"/>
      <c r="M80" s="181"/>
      <c r="N80" s="182"/>
      <c r="O80" s="182"/>
      <c r="P80" s="183">
        <f>P81</f>
        <v>0</v>
      </c>
      <c r="Q80" s="182"/>
      <c r="R80" s="183">
        <f>R81</f>
        <v>0</v>
      </c>
      <c r="S80" s="182"/>
      <c r="T80" s="184">
        <f>T81</f>
        <v>0</v>
      </c>
      <c r="AR80" s="185" t="s">
        <v>24</v>
      </c>
      <c r="AT80" s="186" t="s">
        <v>72</v>
      </c>
      <c r="AU80" s="186" t="s">
        <v>24</v>
      </c>
      <c r="AY80" s="185" t="s">
        <v>212</v>
      </c>
      <c r="BK80" s="187">
        <f>BK81</f>
        <v>0</v>
      </c>
    </row>
    <row r="81" spans="2:65" s="1" customFormat="1" ht="22.5" customHeight="1">
      <c r="B81" s="39"/>
      <c r="C81" s="191" t="s">
        <v>24</v>
      </c>
      <c r="D81" s="191" t="s">
        <v>214</v>
      </c>
      <c r="E81" s="192" t="s">
        <v>1067</v>
      </c>
      <c r="F81" s="193" t="s">
        <v>1071</v>
      </c>
      <c r="G81" s="194" t="s">
        <v>22</v>
      </c>
      <c r="H81" s="195">
        <v>0</v>
      </c>
      <c r="I81" s="196"/>
      <c r="J81" s="197">
        <f>ROUND(I81*H81,2)</f>
        <v>0</v>
      </c>
      <c r="K81" s="193" t="s">
        <v>22</v>
      </c>
      <c r="L81" s="59"/>
      <c r="M81" s="198" t="s">
        <v>22</v>
      </c>
      <c r="N81" s="246" t="s">
        <v>44</v>
      </c>
      <c r="O81" s="233"/>
      <c r="P81" s="247">
        <f>O81*H81</f>
        <v>0</v>
      </c>
      <c r="Q81" s="247">
        <v>0</v>
      </c>
      <c r="R81" s="247">
        <f>Q81*H81</f>
        <v>0</v>
      </c>
      <c r="S81" s="247">
        <v>0</v>
      </c>
      <c r="T81" s="248">
        <f>S81*H81</f>
        <v>0</v>
      </c>
      <c r="AR81" s="22" t="s">
        <v>219</v>
      </c>
      <c r="AT81" s="22" t="s">
        <v>214</v>
      </c>
      <c r="AU81" s="22" t="s">
        <v>82</v>
      </c>
      <c r="AY81" s="22" t="s">
        <v>212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2" t="s">
        <v>24</v>
      </c>
      <c r="BK81" s="202">
        <f>ROUND(I81*H81,2)</f>
        <v>0</v>
      </c>
      <c r="BL81" s="22" t="s">
        <v>219</v>
      </c>
      <c r="BM81" s="22" t="s">
        <v>1072</v>
      </c>
    </row>
    <row r="82" spans="2:65" s="1" customFormat="1" ht="6.95" customHeight="1">
      <c r="B82" s="54"/>
      <c r="C82" s="55"/>
      <c r="D82" s="55"/>
      <c r="E82" s="55"/>
      <c r="F82" s="55"/>
      <c r="G82" s="55"/>
      <c r="H82" s="55"/>
      <c r="I82" s="137"/>
      <c r="J82" s="55"/>
      <c r="K82" s="55"/>
      <c r="L82" s="59"/>
    </row>
  </sheetData>
  <sheetProtection algorithmName="SHA-512" hashValue="tYu6LVel9yaPjYgKP51v+UH8PLjGXte2w/PAk0TlkfMb8SmQJQmkxMEAPCv0WQ4aqfkjBn4sdusoR80/KKrhGw==" saltValue="/MPG57uLZ9u/M4gCmXPekQ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142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1073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ROUND(SUM(BE86:BE152), 2)</f>
        <v>0</v>
      </c>
      <c r="G30" s="40"/>
      <c r="H30" s="40"/>
      <c r="I30" s="129">
        <v>0.21</v>
      </c>
      <c r="J30" s="128">
        <f>ROUND(ROUND((SUM(BE86:BE152)),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ROUND(SUM(BF86:BF152), 2)</f>
        <v>0</v>
      </c>
      <c r="G31" s="40"/>
      <c r="H31" s="40"/>
      <c r="I31" s="129">
        <v>0.15</v>
      </c>
      <c r="J31" s="128">
        <f>ROUND(ROUND((SUM(BF86:BF152)),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SO21 - Objekt 21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J113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J136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J143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J146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J147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J150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SO21 - Objekt 21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P87+P146</f>
        <v>0</v>
      </c>
      <c r="Q86" s="83"/>
      <c r="R86" s="171">
        <f>R87+R146</f>
        <v>8.8250100000000007</v>
      </c>
      <c r="S86" s="83"/>
      <c r="T86" s="172">
        <f>T87+T146</f>
        <v>3.9259999999999997</v>
      </c>
      <c r="AT86" s="22" t="s">
        <v>72</v>
      </c>
      <c r="AU86" s="22" t="s">
        <v>185</v>
      </c>
      <c r="BK86" s="173">
        <f>BK87+BK146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P88+P103+P106+P113+P136+P143</f>
        <v>0</v>
      </c>
      <c r="Q87" s="182"/>
      <c r="R87" s="183">
        <f>R88+R103+R106+R113+R136+R143</f>
        <v>8.8250100000000007</v>
      </c>
      <c r="S87" s="182"/>
      <c r="T87" s="184">
        <f>T88+T103+T106+T113+T136+T143</f>
        <v>3.9259999999999997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BK88+BK103+BK106+BK113+BK136+BK143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3.9259999999999997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6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1.8959999999999999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1074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7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2.0299999999999998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1075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1.8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1076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1077</v>
      </c>
      <c r="G95" s="209"/>
      <c r="H95" s="212">
        <v>1.8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1.8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1078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1.8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1079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3.78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1080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1081</v>
      </c>
      <c r="G102" s="209"/>
      <c r="H102" s="221">
        <v>3.78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6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1082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SUM(P107:P112)</f>
        <v>0</v>
      </c>
      <c r="Q106" s="182"/>
      <c r="R106" s="183">
        <f>SUM(R107:R112)</f>
        <v>3.4419599999999999</v>
      </c>
      <c r="S106" s="182"/>
      <c r="T106" s="184">
        <f>SUM(T107:T112)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SUM(BK107:BK112)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6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2.2679999999999998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1083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6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0.39600000000000002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1084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6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0.77795999999999998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1085</v>
      </c>
    </row>
    <row r="112" spans="2:65" s="1" customFormat="1" ht="27">
      <c r="B112" s="39"/>
      <c r="C112" s="61"/>
      <c r="D112" s="206" t="s">
        <v>221</v>
      </c>
      <c r="E112" s="61"/>
      <c r="F112" s="207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264</v>
      </c>
      <c r="F113" s="189" t="s">
        <v>279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SUM(P114:P135)</f>
        <v>0</v>
      </c>
      <c r="Q113" s="182"/>
      <c r="R113" s="183">
        <f>SUM(R114:R135)</f>
        <v>5.3830500000000008</v>
      </c>
      <c r="S113" s="182"/>
      <c r="T113" s="184">
        <f>SUM(T114:T135)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SUM(BK114:BK135)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281</v>
      </c>
      <c r="F114" s="193" t="s">
        <v>282</v>
      </c>
      <c r="G114" s="194" t="s">
        <v>283</v>
      </c>
      <c r="H114" s="195">
        <v>1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1086</v>
      </c>
    </row>
    <row r="115" spans="2:65" s="1" customFormat="1" ht="27">
      <c r="B115" s="39"/>
      <c r="C115" s="61"/>
      <c r="D115" s="203" t="s">
        <v>221</v>
      </c>
      <c r="E115" s="61"/>
      <c r="F115" s="204" t="s">
        <v>285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287</v>
      </c>
      <c r="F116" s="193" t="s">
        <v>288</v>
      </c>
      <c r="G116" s="194" t="s">
        <v>283</v>
      </c>
      <c r="H116" s="195">
        <v>30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1087</v>
      </c>
    </row>
    <row r="117" spans="2:65" s="1" customFormat="1" ht="27">
      <c r="B117" s="39"/>
      <c r="C117" s="61"/>
      <c r="D117" s="203" t="s">
        <v>221</v>
      </c>
      <c r="E117" s="61"/>
      <c r="F117" s="204" t="s">
        <v>290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292</v>
      </c>
      <c r="F118" s="193" t="s">
        <v>293</v>
      </c>
      <c r="G118" s="194" t="s">
        <v>283</v>
      </c>
      <c r="H118" s="195">
        <v>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1088</v>
      </c>
    </row>
    <row r="119" spans="2:65" s="1" customFormat="1" ht="13.5">
      <c r="B119" s="39"/>
      <c r="C119" s="61"/>
      <c r="D119" s="203" t="s">
        <v>221</v>
      </c>
      <c r="E119" s="61"/>
      <c r="F119" s="204" t="s">
        <v>295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296</v>
      </c>
      <c r="F120" s="193" t="s">
        <v>297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1089</v>
      </c>
    </row>
    <row r="121" spans="2:65" s="1" customFormat="1" ht="27">
      <c r="B121" s="39"/>
      <c r="C121" s="61"/>
      <c r="D121" s="203" t="s">
        <v>221</v>
      </c>
      <c r="E121" s="61"/>
      <c r="F121" s="204" t="s">
        <v>299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301</v>
      </c>
      <c r="F122" s="193" t="s">
        <v>302</v>
      </c>
      <c r="G122" s="194" t="s">
        <v>283</v>
      </c>
      <c r="H122" s="195">
        <v>10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1090</v>
      </c>
    </row>
    <row r="123" spans="2:65" s="1" customFormat="1" ht="13.5">
      <c r="B123" s="39"/>
      <c r="C123" s="61"/>
      <c r="D123" s="203" t="s">
        <v>221</v>
      </c>
      <c r="E123" s="61"/>
      <c r="F123" s="204" t="s">
        <v>304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306</v>
      </c>
      <c r="F124" s="193" t="s">
        <v>307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1091</v>
      </c>
    </row>
    <row r="125" spans="2:65" s="1" customFormat="1" ht="27">
      <c r="B125" s="39"/>
      <c r="C125" s="61"/>
      <c r="D125" s="203" t="s">
        <v>221</v>
      </c>
      <c r="E125" s="61"/>
      <c r="F125" s="204" t="s">
        <v>309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321</v>
      </c>
      <c r="F126" s="193" t="s">
        <v>322</v>
      </c>
      <c r="G126" s="194" t="s">
        <v>225</v>
      </c>
      <c r="H126" s="195">
        <v>6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2.0000000000000001E-4</v>
      </c>
      <c r="R126" s="200">
        <f>Q126*H126</f>
        <v>1.2000000000000001E-3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1092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324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325</v>
      </c>
      <c r="F128" s="193" t="s">
        <v>326</v>
      </c>
      <c r="G128" s="194" t="s">
        <v>225</v>
      </c>
      <c r="H128" s="195">
        <v>11</v>
      </c>
      <c r="I128" s="196"/>
      <c r="J128" s="197">
        <f>ROUND(I128*H128,2)</f>
        <v>0</v>
      </c>
      <c r="K128" s="193" t="s">
        <v>226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0.16849</v>
      </c>
      <c r="R128" s="200">
        <f>Q128*H128</f>
        <v>1.8533900000000001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1093</v>
      </c>
    </row>
    <row r="129" spans="2:65" s="1" customFormat="1" ht="27">
      <c r="B129" s="39"/>
      <c r="C129" s="61"/>
      <c r="D129" s="203" t="s">
        <v>221</v>
      </c>
      <c r="E129" s="61"/>
      <c r="F129" s="204" t="s">
        <v>328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222" t="s">
        <v>315</v>
      </c>
      <c r="D130" s="222" t="s">
        <v>274</v>
      </c>
      <c r="E130" s="223" t="s">
        <v>330</v>
      </c>
      <c r="F130" s="224" t="s">
        <v>331</v>
      </c>
      <c r="G130" s="225" t="s">
        <v>225</v>
      </c>
      <c r="H130" s="226">
        <v>12</v>
      </c>
      <c r="I130" s="227"/>
      <c r="J130" s="228">
        <f>ROUND(I130*H130,2)</f>
        <v>0</v>
      </c>
      <c r="K130" s="224" t="s">
        <v>22</v>
      </c>
      <c r="L130" s="229"/>
      <c r="M130" s="230" t="s">
        <v>22</v>
      </c>
      <c r="N130" s="231" t="s">
        <v>44</v>
      </c>
      <c r="O130" s="40"/>
      <c r="P130" s="200">
        <f>O130*H130</f>
        <v>0</v>
      </c>
      <c r="Q130" s="200">
        <v>0.2</v>
      </c>
      <c r="R130" s="200">
        <f>Q130*H130</f>
        <v>2.4000000000000004</v>
      </c>
      <c r="S130" s="200">
        <v>0</v>
      </c>
      <c r="T130" s="201">
        <f>S130*H130</f>
        <v>0</v>
      </c>
      <c r="AR130" s="22" t="s">
        <v>258</v>
      </c>
      <c r="AT130" s="22" t="s">
        <v>274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1094</v>
      </c>
    </row>
    <row r="131" spans="2:65" s="1" customFormat="1" ht="13.5">
      <c r="B131" s="39"/>
      <c r="C131" s="61"/>
      <c r="D131" s="203" t="s">
        <v>221</v>
      </c>
      <c r="E131" s="61"/>
      <c r="F131" s="204" t="s">
        <v>331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325</v>
      </c>
      <c r="F132" s="193" t="s">
        <v>326</v>
      </c>
      <c r="G132" s="194" t="s">
        <v>225</v>
      </c>
      <c r="H132" s="195">
        <v>4</v>
      </c>
      <c r="I132" s="196"/>
      <c r="J132" s="197">
        <f>ROUND(I132*H132,2)</f>
        <v>0</v>
      </c>
      <c r="K132" s="193" t="s">
        <v>226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0.16849</v>
      </c>
      <c r="R132" s="200">
        <f>Q132*H132</f>
        <v>0.67396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1095</v>
      </c>
    </row>
    <row r="133" spans="2:65" s="1" customFormat="1" ht="27">
      <c r="B133" s="39"/>
      <c r="C133" s="61"/>
      <c r="D133" s="203" t="s">
        <v>221</v>
      </c>
      <c r="E133" s="61"/>
      <c r="F133" s="204" t="s">
        <v>328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222" t="s">
        <v>9</v>
      </c>
      <c r="D134" s="222" t="s">
        <v>274</v>
      </c>
      <c r="E134" s="223" t="s">
        <v>628</v>
      </c>
      <c r="F134" s="224" t="s">
        <v>629</v>
      </c>
      <c r="G134" s="225" t="s">
        <v>225</v>
      </c>
      <c r="H134" s="226">
        <v>4.5</v>
      </c>
      <c r="I134" s="227"/>
      <c r="J134" s="228">
        <f>ROUND(I134*H134,2)</f>
        <v>0</v>
      </c>
      <c r="K134" s="224" t="s">
        <v>226</v>
      </c>
      <c r="L134" s="229"/>
      <c r="M134" s="230" t="s">
        <v>22</v>
      </c>
      <c r="N134" s="231" t="s">
        <v>44</v>
      </c>
      <c r="O134" s="40"/>
      <c r="P134" s="200">
        <f>O134*H134</f>
        <v>0</v>
      </c>
      <c r="Q134" s="200">
        <v>0.10100000000000001</v>
      </c>
      <c r="R134" s="200">
        <f>Q134*H134</f>
        <v>0.45450000000000002</v>
      </c>
      <c r="S134" s="200">
        <v>0</v>
      </c>
      <c r="T134" s="201">
        <f>S134*H134</f>
        <v>0</v>
      </c>
      <c r="AR134" s="22" t="s">
        <v>258</v>
      </c>
      <c r="AT134" s="22" t="s">
        <v>274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1096</v>
      </c>
    </row>
    <row r="135" spans="2:65" s="1" customFormat="1" ht="27">
      <c r="B135" s="39"/>
      <c r="C135" s="61"/>
      <c r="D135" s="206" t="s">
        <v>221</v>
      </c>
      <c r="E135" s="61"/>
      <c r="F135" s="207" t="s">
        <v>631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0" customFormat="1" ht="29.85" customHeight="1">
      <c r="B136" s="174"/>
      <c r="C136" s="175"/>
      <c r="D136" s="188" t="s">
        <v>72</v>
      </c>
      <c r="E136" s="189" t="s">
        <v>343</v>
      </c>
      <c r="F136" s="189" t="s">
        <v>344</v>
      </c>
      <c r="G136" s="175"/>
      <c r="H136" s="175"/>
      <c r="I136" s="178"/>
      <c r="J136" s="190">
        <f>BK136</f>
        <v>0</v>
      </c>
      <c r="K136" s="175"/>
      <c r="L136" s="180"/>
      <c r="M136" s="181"/>
      <c r="N136" s="182"/>
      <c r="O136" s="182"/>
      <c r="P136" s="183">
        <f>SUM(P137:P142)</f>
        <v>0</v>
      </c>
      <c r="Q136" s="182"/>
      <c r="R136" s="183">
        <f>SUM(R137:R142)</f>
        <v>0</v>
      </c>
      <c r="S136" s="182"/>
      <c r="T136" s="184">
        <f>SUM(T137:T142)</f>
        <v>0</v>
      </c>
      <c r="AR136" s="185" t="s">
        <v>24</v>
      </c>
      <c r="AT136" s="186" t="s">
        <v>72</v>
      </c>
      <c r="AU136" s="186" t="s">
        <v>24</v>
      </c>
      <c r="AY136" s="185" t="s">
        <v>212</v>
      </c>
      <c r="BK136" s="187">
        <f>SUM(BK137:BK142)</f>
        <v>0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346</v>
      </c>
      <c r="F137" s="193" t="s">
        <v>347</v>
      </c>
      <c r="G137" s="194" t="s">
        <v>253</v>
      </c>
      <c r="H137" s="195">
        <v>3.9260000000000002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1097</v>
      </c>
    </row>
    <row r="138" spans="2:65" s="1" customFormat="1" ht="27">
      <c r="B138" s="39"/>
      <c r="C138" s="61"/>
      <c r="D138" s="203" t="s">
        <v>221</v>
      </c>
      <c r="E138" s="61"/>
      <c r="F138" s="204" t="s">
        <v>349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351</v>
      </c>
      <c r="F139" s="193" t="s">
        <v>352</v>
      </c>
      <c r="G139" s="194" t="s">
        <v>253</v>
      </c>
      <c r="H139" s="195">
        <v>3.9260000000000002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1098</v>
      </c>
    </row>
    <row r="140" spans="2:65" s="1" customFormat="1" ht="27">
      <c r="B140" s="39"/>
      <c r="C140" s="61"/>
      <c r="D140" s="203" t="s">
        <v>221</v>
      </c>
      <c r="E140" s="61"/>
      <c r="F140" s="204" t="s">
        <v>354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356</v>
      </c>
      <c r="F141" s="193" t="s">
        <v>357</v>
      </c>
      <c r="G141" s="194" t="s">
        <v>253</v>
      </c>
      <c r="H141" s="195">
        <v>3.9260000000000002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1099</v>
      </c>
    </row>
    <row r="142" spans="2:65" s="1" customFormat="1" ht="13.5">
      <c r="B142" s="39"/>
      <c r="C142" s="61"/>
      <c r="D142" s="206" t="s">
        <v>221</v>
      </c>
      <c r="E142" s="61"/>
      <c r="F142" s="207" t="s">
        <v>359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0" customFormat="1" ht="29.85" customHeight="1">
      <c r="B143" s="174"/>
      <c r="C143" s="175"/>
      <c r="D143" s="188" t="s">
        <v>72</v>
      </c>
      <c r="E143" s="189" t="s">
        <v>360</v>
      </c>
      <c r="F143" s="189" t="s">
        <v>361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SUM(P144:P145)</f>
        <v>0</v>
      </c>
      <c r="Q143" s="182"/>
      <c r="R143" s="183">
        <f>SUM(R144:R145)</f>
        <v>0</v>
      </c>
      <c r="S143" s="182"/>
      <c r="T143" s="184">
        <f>SUM(T144:T145)</f>
        <v>0</v>
      </c>
      <c r="AR143" s="185" t="s">
        <v>24</v>
      </c>
      <c r="AT143" s="186" t="s">
        <v>72</v>
      </c>
      <c r="AU143" s="186" t="s">
        <v>24</v>
      </c>
      <c r="AY143" s="185" t="s">
        <v>212</v>
      </c>
      <c r="BK143" s="187">
        <f>SUM(BK144:BK145)</f>
        <v>0</v>
      </c>
    </row>
    <row r="144" spans="2:65" s="1" customFormat="1" ht="31.5" customHeight="1">
      <c r="B144" s="39"/>
      <c r="C144" s="191" t="s">
        <v>345</v>
      </c>
      <c r="D144" s="191" t="s">
        <v>214</v>
      </c>
      <c r="E144" s="192" t="s">
        <v>363</v>
      </c>
      <c r="F144" s="193" t="s">
        <v>364</v>
      </c>
      <c r="G144" s="194" t="s">
        <v>253</v>
      </c>
      <c r="H144" s="195">
        <v>8.8249999999999993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1100</v>
      </c>
    </row>
    <row r="145" spans="2:65" s="1" customFormat="1" ht="27">
      <c r="B145" s="39"/>
      <c r="C145" s="61"/>
      <c r="D145" s="206" t="s">
        <v>221</v>
      </c>
      <c r="E145" s="61"/>
      <c r="F145" s="207" t="s">
        <v>366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0" customFormat="1" ht="37.35" customHeight="1">
      <c r="B146" s="174"/>
      <c r="C146" s="175"/>
      <c r="D146" s="176" t="s">
        <v>72</v>
      </c>
      <c r="E146" s="177" t="s">
        <v>367</v>
      </c>
      <c r="F146" s="177" t="s">
        <v>368</v>
      </c>
      <c r="G146" s="175"/>
      <c r="H146" s="175"/>
      <c r="I146" s="178"/>
      <c r="J146" s="179">
        <f>BK146</f>
        <v>0</v>
      </c>
      <c r="K146" s="175"/>
      <c r="L146" s="180"/>
      <c r="M146" s="181"/>
      <c r="N146" s="182"/>
      <c r="O146" s="182"/>
      <c r="P146" s="183">
        <f>P147+P150</f>
        <v>0</v>
      </c>
      <c r="Q146" s="182"/>
      <c r="R146" s="183">
        <f>R147+R150</f>
        <v>0</v>
      </c>
      <c r="S146" s="182"/>
      <c r="T146" s="184">
        <f>T147+T150</f>
        <v>0</v>
      </c>
      <c r="AR146" s="185" t="s">
        <v>241</v>
      </c>
      <c r="AT146" s="186" t="s">
        <v>72</v>
      </c>
      <c r="AU146" s="186" t="s">
        <v>73</v>
      </c>
      <c r="AY146" s="185" t="s">
        <v>212</v>
      </c>
      <c r="BK146" s="187">
        <f>BK147+BK150</f>
        <v>0</v>
      </c>
    </row>
    <row r="147" spans="2:65" s="10" customFormat="1" ht="19.899999999999999" customHeight="1">
      <c r="B147" s="174"/>
      <c r="C147" s="175"/>
      <c r="D147" s="188" t="s">
        <v>72</v>
      </c>
      <c r="E147" s="189" t="s">
        <v>369</v>
      </c>
      <c r="F147" s="189" t="s">
        <v>370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SUM(P148:P149)</f>
        <v>0</v>
      </c>
      <c r="Q147" s="182"/>
      <c r="R147" s="183">
        <f>SUM(R148:R149)</f>
        <v>0</v>
      </c>
      <c r="S147" s="182"/>
      <c r="T147" s="184">
        <f>SUM(T148:T149)</f>
        <v>0</v>
      </c>
      <c r="AR147" s="185" t="s">
        <v>241</v>
      </c>
      <c r="AT147" s="186" t="s">
        <v>72</v>
      </c>
      <c r="AU147" s="186" t="s">
        <v>24</v>
      </c>
      <c r="AY147" s="185" t="s">
        <v>212</v>
      </c>
      <c r="BK147" s="187">
        <f>SUM(BK148:BK149)</f>
        <v>0</v>
      </c>
    </row>
    <row r="148" spans="2:65" s="1" customFormat="1" ht="22.5" customHeight="1">
      <c r="B148" s="39"/>
      <c r="C148" s="191" t="s">
        <v>350</v>
      </c>
      <c r="D148" s="191" t="s">
        <v>214</v>
      </c>
      <c r="E148" s="192" t="s">
        <v>372</v>
      </c>
      <c r="F148" s="193" t="s">
        <v>370</v>
      </c>
      <c r="G148" s="194" t="s">
        <v>373</v>
      </c>
      <c r="H148" s="195">
        <v>1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374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374</v>
      </c>
      <c r="BM148" s="22" t="s">
        <v>1101</v>
      </c>
    </row>
    <row r="149" spans="2:65" s="1" customFormat="1" ht="13.5">
      <c r="B149" s="39"/>
      <c r="C149" s="61"/>
      <c r="D149" s="206" t="s">
        <v>221</v>
      </c>
      <c r="E149" s="61"/>
      <c r="F149" s="207" t="s">
        <v>376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29.85" customHeight="1">
      <c r="B150" s="174"/>
      <c r="C150" s="175"/>
      <c r="D150" s="188" t="s">
        <v>72</v>
      </c>
      <c r="E150" s="189" t="s">
        <v>377</v>
      </c>
      <c r="F150" s="189" t="s">
        <v>378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SUM(P151:P152)</f>
        <v>0</v>
      </c>
      <c r="Q150" s="182"/>
      <c r="R150" s="183">
        <f>SUM(R151:R152)</f>
        <v>0</v>
      </c>
      <c r="S150" s="182"/>
      <c r="T150" s="184">
        <f>SUM(T151:T152)</f>
        <v>0</v>
      </c>
      <c r="AR150" s="185" t="s">
        <v>241</v>
      </c>
      <c r="AT150" s="186" t="s">
        <v>72</v>
      </c>
      <c r="AU150" s="186" t="s">
        <v>24</v>
      </c>
      <c r="AY150" s="185" t="s">
        <v>212</v>
      </c>
      <c r="BK150" s="187">
        <f>SUM(BK151:BK152)</f>
        <v>0</v>
      </c>
    </row>
    <row r="151" spans="2:65" s="1" customFormat="1" ht="22.5" customHeight="1">
      <c r="B151" s="39"/>
      <c r="C151" s="191" t="s">
        <v>355</v>
      </c>
      <c r="D151" s="191" t="s">
        <v>214</v>
      </c>
      <c r="E151" s="192" t="s">
        <v>380</v>
      </c>
      <c r="F151" s="193" t="s">
        <v>378</v>
      </c>
      <c r="G151" s="194" t="s">
        <v>373</v>
      </c>
      <c r="H151" s="195">
        <v>1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374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374</v>
      </c>
      <c r="BM151" s="22" t="s">
        <v>1102</v>
      </c>
    </row>
    <row r="152" spans="2:65" s="1" customFormat="1" ht="13.5">
      <c r="B152" s="39"/>
      <c r="C152" s="61"/>
      <c r="D152" s="206" t="s">
        <v>221</v>
      </c>
      <c r="E152" s="61"/>
      <c r="F152" s="207" t="s">
        <v>382</v>
      </c>
      <c r="G152" s="61"/>
      <c r="H152" s="61"/>
      <c r="I152" s="161"/>
      <c r="J152" s="61"/>
      <c r="K152" s="61"/>
      <c r="L152" s="59"/>
      <c r="M152" s="232"/>
      <c r="N152" s="233"/>
      <c r="O152" s="233"/>
      <c r="P152" s="233"/>
      <c r="Q152" s="233"/>
      <c r="R152" s="233"/>
      <c r="S152" s="233"/>
      <c r="T152" s="234"/>
      <c r="AT152" s="22" t="s">
        <v>221</v>
      </c>
      <c r="AU152" s="22" t="s">
        <v>82</v>
      </c>
    </row>
    <row r="153" spans="2:65" s="1" customFormat="1" ht="6.95" customHeight="1">
      <c r="B153" s="54"/>
      <c r="C153" s="55"/>
      <c r="D153" s="55"/>
      <c r="E153" s="55"/>
      <c r="F153" s="55"/>
      <c r="G153" s="55"/>
      <c r="H153" s="55"/>
      <c r="I153" s="137"/>
      <c r="J153" s="55"/>
      <c r="K153" s="55"/>
      <c r="L153" s="59"/>
    </row>
  </sheetData>
  <sheetProtection algorithmName="SHA-512" hashValue="1lP3OdbDaVvc+RzEyT044SEI3e0Dgjcq04b5CwmCD9svuZBdvtxwV7xaQ9gKOR+EyExadmuGKXdKae0KLqVNxw==" saltValue="R9YlSBjSdCuNF/Ch9AvdAg==" spinCount="100000" sheet="1" objects="1" scenarios="1" formatCells="0" formatColumns="0" formatRows="0" sort="0" autoFilter="0"/>
  <autoFilter ref="C85:K152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145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1103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ROUND(SUM(BE86:BE159), 2)</f>
        <v>0</v>
      </c>
      <c r="G30" s="40"/>
      <c r="H30" s="40"/>
      <c r="I30" s="129">
        <v>0.21</v>
      </c>
      <c r="J30" s="128">
        <f>ROUND(ROUND((SUM(BE86:BE159)),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ROUND(SUM(BF86:BF159), 2)</f>
        <v>0</v>
      </c>
      <c r="G31" s="40"/>
      <c r="H31" s="40"/>
      <c r="I31" s="129">
        <v>0.15</v>
      </c>
      <c r="J31" s="128">
        <f>ROUND(ROUND((SUM(BF86:BF159)),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SO22 - Objekt 22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J124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J143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J150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J153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J154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J157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SO22 - Objekt 22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P87+P153</f>
        <v>0</v>
      </c>
      <c r="Q86" s="83"/>
      <c r="R86" s="171">
        <f>R87+R153</f>
        <v>56.306410000000007</v>
      </c>
      <c r="S86" s="83"/>
      <c r="T86" s="172">
        <f>T87+T153</f>
        <v>17.77</v>
      </c>
      <c r="AT86" s="22" t="s">
        <v>72</v>
      </c>
      <c r="AU86" s="22" t="s">
        <v>185</v>
      </c>
      <c r="BK86" s="173">
        <f>BK87+BK153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P88+P103+P106+P124+P143+P150</f>
        <v>0</v>
      </c>
      <c r="Q87" s="182"/>
      <c r="R87" s="183">
        <f>R88+R103+R106+R124+R143+R150</f>
        <v>56.306410000000007</v>
      </c>
      <c r="S87" s="182"/>
      <c r="T87" s="184">
        <f>T88+T103+T106+T124+T143+T150</f>
        <v>17.77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BK88+BK103+BK106+BK124+BK143+BK150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17.77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1104</v>
      </c>
      <c r="F89" s="193" t="s">
        <v>1105</v>
      </c>
      <c r="G89" s="194" t="s">
        <v>217</v>
      </c>
      <c r="H89" s="195">
        <v>64</v>
      </c>
      <c r="I89" s="196"/>
      <c r="J89" s="197">
        <f>ROUND(I89*H89,2)</f>
        <v>0</v>
      </c>
      <c r="K89" s="193" t="s">
        <v>226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0.255</v>
      </c>
      <c r="T89" s="201">
        <f>S89*H89</f>
        <v>16.32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1106</v>
      </c>
    </row>
    <row r="90" spans="2:65" s="1" customFormat="1" ht="54">
      <c r="B90" s="39"/>
      <c r="C90" s="61"/>
      <c r="D90" s="203" t="s">
        <v>221</v>
      </c>
      <c r="E90" s="61"/>
      <c r="F90" s="204" t="s">
        <v>1107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5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1.45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1108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30.08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1109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1110</v>
      </c>
      <c r="G95" s="209"/>
      <c r="H95" s="212">
        <v>30.08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30.08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1111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30.08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1112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63.167999999999999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1113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1114</v>
      </c>
      <c r="G102" s="209"/>
      <c r="H102" s="221">
        <v>63.167999999999999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64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1115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SUM(P107:P123)</f>
        <v>0</v>
      </c>
      <c r="Q106" s="182"/>
      <c r="R106" s="183">
        <f>SUM(R107:R123)</f>
        <v>55.463960000000007</v>
      </c>
      <c r="S106" s="182"/>
      <c r="T106" s="184">
        <f>SUM(T107:T123)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SUM(BK107:BK123)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1116</v>
      </c>
      <c r="F107" s="193" t="s">
        <v>1117</v>
      </c>
      <c r="G107" s="194" t="s">
        <v>217</v>
      </c>
      <c r="H107" s="195">
        <v>47</v>
      </c>
      <c r="I107" s="196"/>
      <c r="J107" s="197">
        <f>ROUND(I107*H107,2)</f>
        <v>0</v>
      </c>
      <c r="K107" s="193" t="s">
        <v>226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0.31628000000000001</v>
      </c>
      <c r="R107" s="200">
        <f>Q107*H107</f>
        <v>14.865159999999999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1118</v>
      </c>
    </row>
    <row r="108" spans="2:65" s="1" customFormat="1" ht="13.5">
      <c r="B108" s="39"/>
      <c r="C108" s="61"/>
      <c r="D108" s="203" t="s">
        <v>221</v>
      </c>
      <c r="E108" s="61"/>
      <c r="F108" s="204" t="s">
        <v>1119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394</v>
      </c>
      <c r="F109" s="193" t="s">
        <v>395</v>
      </c>
      <c r="G109" s="194" t="s">
        <v>217</v>
      </c>
      <c r="H109" s="195">
        <v>47</v>
      </c>
      <c r="I109" s="196"/>
      <c r="J109" s="197">
        <f>ROUND(I109*H109,2)</f>
        <v>0</v>
      </c>
      <c r="K109" s="193" t="s">
        <v>226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0.378</v>
      </c>
      <c r="R109" s="200">
        <f>Q109*H109</f>
        <v>17.766000000000002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1120</v>
      </c>
    </row>
    <row r="110" spans="2:65" s="1" customFormat="1" ht="13.5">
      <c r="B110" s="39"/>
      <c r="C110" s="61"/>
      <c r="D110" s="203" t="s">
        <v>221</v>
      </c>
      <c r="E110" s="61"/>
      <c r="F110" s="204" t="s">
        <v>397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265</v>
      </c>
      <c r="F111" s="193" t="s">
        <v>266</v>
      </c>
      <c r="G111" s="194" t="s">
        <v>217</v>
      </c>
      <c r="H111" s="195">
        <v>17</v>
      </c>
      <c r="I111" s="196"/>
      <c r="J111" s="197">
        <f>ROUND(I111*H111,2)</f>
        <v>0</v>
      </c>
      <c r="K111" s="193" t="s">
        <v>226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0.47260000000000002</v>
      </c>
      <c r="R111" s="200">
        <f>Q111*H111</f>
        <v>8.0342000000000002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1121</v>
      </c>
    </row>
    <row r="112" spans="2:65" s="1" customFormat="1" ht="13.5">
      <c r="B112" s="39"/>
      <c r="C112" s="61"/>
      <c r="D112" s="203" t="s">
        <v>221</v>
      </c>
      <c r="E112" s="61"/>
      <c r="F112" s="204" t="s">
        <v>268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476</v>
      </c>
      <c r="F113" s="193" t="s">
        <v>477</v>
      </c>
      <c r="G113" s="194" t="s">
        <v>217</v>
      </c>
      <c r="H113" s="195">
        <v>2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8.4250000000000005E-2</v>
      </c>
      <c r="R113" s="200">
        <f>Q113*H113</f>
        <v>0.16850000000000001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1122</v>
      </c>
    </row>
    <row r="114" spans="2:65" s="1" customFormat="1" ht="40.5">
      <c r="B114" s="39"/>
      <c r="C114" s="61"/>
      <c r="D114" s="203" t="s">
        <v>221</v>
      </c>
      <c r="E114" s="61"/>
      <c r="F114" s="204" t="s">
        <v>479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" customFormat="1" ht="22.5" customHeight="1">
      <c r="B115" s="39"/>
      <c r="C115" s="222" t="s">
        <v>280</v>
      </c>
      <c r="D115" s="222" t="s">
        <v>274</v>
      </c>
      <c r="E115" s="223" t="s">
        <v>480</v>
      </c>
      <c r="F115" s="224" t="s">
        <v>481</v>
      </c>
      <c r="G115" s="225" t="s">
        <v>217</v>
      </c>
      <c r="H115" s="226">
        <v>2.1</v>
      </c>
      <c r="I115" s="227"/>
      <c r="J115" s="228">
        <f>ROUND(I115*H115,2)</f>
        <v>0</v>
      </c>
      <c r="K115" s="224" t="s">
        <v>218</v>
      </c>
      <c r="L115" s="229"/>
      <c r="M115" s="230" t="s">
        <v>22</v>
      </c>
      <c r="N115" s="231" t="s">
        <v>44</v>
      </c>
      <c r="O115" s="40"/>
      <c r="P115" s="200">
        <f>O115*H115</f>
        <v>0</v>
      </c>
      <c r="Q115" s="200">
        <v>0.14599999999999999</v>
      </c>
      <c r="R115" s="200">
        <f>Q115*H115</f>
        <v>0.30659999999999998</v>
      </c>
      <c r="S115" s="200">
        <v>0</v>
      </c>
      <c r="T115" s="201">
        <f>S115*H115</f>
        <v>0</v>
      </c>
      <c r="AR115" s="22" t="s">
        <v>258</v>
      </c>
      <c r="AT115" s="22" t="s">
        <v>274</v>
      </c>
      <c r="AU115" s="22" t="s">
        <v>82</v>
      </c>
      <c r="AY115" s="22" t="s">
        <v>212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219</v>
      </c>
      <c r="BM115" s="22" t="s">
        <v>1123</v>
      </c>
    </row>
    <row r="116" spans="2:65" s="1" customFormat="1" ht="27">
      <c r="B116" s="39"/>
      <c r="C116" s="61"/>
      <c r="D116" s="203" t="s">
        <v>221</v>
      </c>
      <c r="E116" s="61"/>
      <c r="F116" s="204" t="s">
        <v>483</v>
      </c>
      <c r="G116" s="61"/>
      <c r="H116" s="61"/>
      <c r="I116" s="161"/>
      <c r="J116" s="61"/>
      <c r="K116" s="61"/>
      <c r="L116" s="59"/>
      <c r="M116" s="205"/>
      <c r="N116" s="40"/>
      <c r="O116" s="40"/>
      <c r="P116" s="40"/>
      <c r="Q116" s="40"/>
      <c r="R116" s="40"/>
      <c r="S116" s="40"/>
      <c r="T116" s="76"/>
      <c r="AT116" s="22" t="s">
        <v>221</v>
      </c>
      <c r="AU116" s="22" t="s">
        <v>82</v>
      </c>
    </row>
    <row r="117" spans="2:65" s="1" customFormat="1" ht="22.5" customHeight="1">
      <c r="B117" s="39"/>
      <c r="C117" s="191" t="s">
        <v>286</v>
      </c>
      <c r="D117" s="191" t="s">
        <v>214</v>
      </c>
      <c r="E117" s="192" t="s">
        <v>476</v>
      </c>
      <c r="F117" s="193" t="s">
        <v>477</v>
      </c>
      <c r="G117" s="194" t="s">
        <v>217</v>
      </c>
      <c r="H117" s="195">
        <v>62</v>
      </c>
      <c r="I117" s="196"/>
      <c r="J117" s="197">
        <f>ROUND(I117*H117,2)</f>
        <v>0</v>
      </c>
      <c r="K117" s="193" t="s">
        <v>218</v>
      </c>
      <c r="L117" s="59"/>
      <c r="M117" s="198" t="s">
        <v>22</v>
      </c>
      <c r="N117" s="199" t="s">
        <v>44</v>
      </c>
      <c r="O117" s="40"/>
      <c r="P117" s="200">
        <f>O117*H117</f>
        <v>0</v>
      </c>
      <c r="Q117" s="200">
        <v>8.4250000000000005E-2</v>
      </c>
      <c r="R117" s="200">
        <f>Q117*H117</f>
        <v>5.2235000000000005</v>
      </c>
      <c r="S117" s="200">
        <v>0</v>
      </c>
      <c r="T117" s="201">
        <f>S117*H117</f>
        <v>0</v>
      </c>
      <c r="AR117" s="22" t="s">
        <v>219</v>
      </c>
      <c r="AT117" s="22" t="s">
        <v>214</v>
      </c>
      <c r="AU117" s="22" t="s">
        <v>82</v>
      </c>
      <c r="AY117" s="22" t="s">
        <v>212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219</v>
      </c>
      <c r="BM117" s="22" t="s">
        <v>1124</v>
      </c>
    </row>
    <row r="118" spans="2:65" s="1" customFormat="1" ht="40.5">
      <c r="B118" s="39"/>
      <c r="C118" s="61"/>
      <c r="D118" s="203" t="s">
        <v>221</v>
      </c>
      <c r="E118" s="61"/>
      <c r="F118" s="204" t="s">
        <v>479</v>
      </c>
      <c r="G118" s="61"/>
      <c r="H118" s="61"/>
      <c r="I118" s="161"/>
      <c r="J118" s="61"/>
      <c r="K118" s="61"/>
      <c r="L118" s="59"/>
      <c r="M118" s="205"/>
      <c r="N118" s="40"/>
      <c r="O118" s="40"/>
      <c r="P118" s="40"/>
      <c r="Q118" s="40"/>
      <c r="R118" s="40"/>
      <c r="S118" s="40"/>
      <c r="T118" s="76"/>
      <c r="AT118" s="22" t="s">
        <v>221</v>
      </c>
      <c r="AU118" s="22" t="s">
        <v>82</v>
      </c>
    </row>
    <row r="119" spans="2:65" s="1" customFormat="1" ht="22.5" customHeight="1">
      <c r="B119" s="39"/>
      <c r="C119" s="222" t="s">
        <v>291</v>
      </c>
      <c r="D119" s="222" t="s">
        <v>274</v>
      </c>
      <c r="E119" s="223" t="s">
        <v>810</v>
      </c>
      <c r="F119" s="224" t="s">
        <v>811</v>
      </c>
      <c r="G119" s="225" t="s">
        <v>217</v>
      </c>
      <c r="H119" s="226">
        <v>65</v>
      </c>
      <c r="I119" s="227"/>
      <c r="J119" s="228">
        <f>ROUND(I119*H119,2)</f>
        <v>0</v>
      </c>
      <c r="K119" s="224" t="s">
        <v>218</v>
      </c>
      <c r="L119" s="229"/>
      <c r="M119" s="230" t="s">
        <v>22</v>
      </c>
      <c r="N119" s="231" t="s">
        <v>44</v>
      </c>
      <c r="O119" s="40"/>
      <c r="P119" s="200">
        <f>O119*H119</f>
        <v>0</v>
      </c>
      <c r="Q119" s="200">
        <v>0.14000000000000001</v>
      </c>
      <c r="R119" s="200">
        <f>Q119*H119</f>
        <v>9.1000000000000014</v>
      </c>
      <c r="S119" s="200">
        <v>0</v>
      </c>
      <c r="T119" s="201">
        <f>S119*H119</f>
        <v>0</v>
      </c>
      <c r="AR119" s="22" t="s">
        <v>258</v>
      </c>
      <c r="AT119" s="22" t="s">
        <v>274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1125</v>
      </c>
    </row>
    <row r="120" spans="2:65" s="1" customFormat="1" ht="27">
      <c r="B120" s="39"/>
      <c r="C120" s="61"/>
      <c r="D120" s="206" t="s">
        <v>221</v>
      </c>
      <c r="E120" s="61"/>
      <c r="F120" s="207" t="s">
        <v>813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1" customFormat="1" ht="13.5">
      <c r="B121" s="208"/>
      <c r="C121" s="209"/>
      <c r="D121" s="203" t="s">
        <v>235</v>
      </c>
      <c r="E121" s="209"/>
      <c r="F121" s="211" t="s">
        <v>1126</v>
      </c>
      <c r="G121" s="209"/>
      <c r="H121" s="212">
        <v>65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235</v>
      </c>
      <c r="AU121" s="218" t="s">
        <v>82</v>
      </c>
      <c r="AV121" s="11" t="s">
        <v>82</v>
      </c>
      <c r="AW121" s="11" t="s">
        <v>6</v>
      </c>
      <c r="AX121" s="11" t="s">
        <v>24</v>
      </c>
      <c r="AY121" s="218" t="s">
        <v>212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484</v>
      </c>
      <c r="F122" s="193" t="s">
        <v>485</v>
      </c>
      <c r="G122" s="194" t="s">
        <v>225</v>
      </c>
      <c r="H122" s="195">
        <v>27.3</v>
      </c>
      <c r="I122" s="196"/>
      <c r="J122" s="197">
        <f>ROUND(I122*H122,2)</f>
        <v>0</v>
      </c>
      <c r="K122" s="193" t="s">
        <v>22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1127</v>
      </c>
    </row>
    <row r="123" spans="2:65" s="1" customFormat="1" ht="13.5">
      <c r="B123" s="39"/>
      <c r="C123" s="61"/>
      <c r="D123" s="206" t="s">
        <v>221</v>
      </c>
      <c r="E123" s="61"/>
      <c r="F123" s="207" t="s">
        <v>485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0" customFormat="1" ht="29.85" customHeight="1">
      <c r="B124" s="174"/>
      <c r="C124" s="175"/>
      <c r="D124" s="188" t="s">
        <v>72</v>
      </c>
      <c r="E124" s="189" t="s">
        <v>264</v>
      </c>
      <c r="F124" s="189" t="s">
        <v>279</v>
      </c>
      <c r="G124" s="175"/>
      <c r="H124" s="175"/>
      <c r="I124" s="178"/>
      <c r="J124" s="190">
        <f>BK124</f>
        <v>0</v>
      </c>
      <c r="K124" s="175"/>
      <c r="L124" s="180"/>
      <c r="M124" s="181"/>
      <c r="N124" s="182"/>
      <c r="O124" s="182"/>
      <c r="P124" s="183">
        <f>SUM(P125:P142)</f>
        <v>0</v>
      </c>
      <c r="Q124" s="182"/>
      <c r="R124" s="183">
        <f>SUM(R125:R142)</f>
        <v>0.84245000000000003</v>
      </c>
      <c r="S124" s="182"/>
      <c r="T124" s="184">
        <f>SUM(T125:T142)</f>
        <v>0</v>
      </c>
      <c r="AR124" s="185" t="s">
        <v>24</v>
      </c>
      <c r="AT124" s="186" t="s">
        <v>72</v>
      </c>
      <c r="AU124" s="186" t="s">
        <v>24</v>
      </c>
      <c r="AY124" s="185" t="s">
        <v>212</v>
      </c>
      <c r="BK124" s="187">
        <f>SUM(BK125:BK142)</f>
        <v>0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281</v>
      </c>
      <c r="F125" s="193" t="s">
        <v>282</v>
      </c>
      <c r="G125" s="194" t="s">
        <v>283</v>
      </c>
      <c r="H125" s="195">
        <v>1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1128</v>
      </c>
    </row>
    <row r="126" spans="2:65" s="1" customFormat="1" ht="27">
      <c r="B126" s="39"/>
      <c r="C126" s="61"/>
      <c r="D126" s="203" t="s">
        <v>221</v>
      </c>
      <c r="E126" s="61"/>
      <c r="F126" s="204" t="s">
        <v>285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287</v>
      </c>
      <c r="F127" s="193" t="s">
        <v>288</v>
      </c>
      <c r="G127" s="194" t="s">
        <v>283</v>
      </c>
      <c r="H127" s="195">
        <v>30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1129</v>
      </c>
    </row>
    <row r="128" spans="2:65" s="1" customFormat="1" ht="27">
      <c r="B128" s="39"/>
      <c r="C128" s="61"/>
      <c r="D128" s="203" t="s">
        <v>221</v>
      </c>
      <c r="E128" s="61"/>
      <c r="F128" s="204" t="s">
        <v>290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292</v>
      </c>
      <c r="F129" s="193" t="s">
        <v>293</v>
      </c>
      <c r="G129" s="194" t="s">
        <v>283</v>
      </c>
      <c r="H129" s="195">
        <v>2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1130</v>
      </c>
    </row>
    <row r="130" spans="2:65" s="1" customFormat="1" ht="13.5">
      <c r="B130" s="39"/>
      <c r="C130" s="61"/>
      <c r="D130" s="203" t="s">
        <v>221</v>
      </c>
      <c r="E130" s="61"/>
      <c r="F130" s="204" t="s">
        <v>295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296</v>
      </c>
      <c r="F131" s="193" t="s">
        <v>297</v>
      </c>
      <c r="G131" s="194" t="s">
        <v>283</v>
      </c>
      <c r="H131" s="195">
        <v>30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1131</v>
      </c>
    </row>
    <row r="132" spans="2:65" s="1" customFormat="1" ht="27">
      <c r="B132" s="39"/>
      <c r="C132" s="61"/>
      <c r="D132" s="203" t="s">
        <v>221</v>
      </c>
      <c r="E132" s="61"/>
      <c r="F132" s="204" t="s">
        <v>299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301</v>
      </c>
      <c r="F133" s="193" t="s">
        <v>302</v>
      </c>
      <c r="G133" s="194" t="s">
        <v>283</v>
      </c>
      <c r="H133" s="195">
        <v>10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1132</v>
      </c>
    </row>
    <row r="134" spans="2:65" s="1" customFormat="1" ht="13.5">
      <c r="B134" s="39"/>
      <c r="C134" s="61"/>
      <c r="D134" s="203" t="s">
        <v>221</v>
      </c>
      <c r="E134" s="61"/>
      <c r="F134" s="204" t="s">
        <v>304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306</v>
      </c>
      <c r="F135" s="193" t="s">
        <v>307</v>
      </c>
      <c r="G135" s="194" t="s">
        <v>283</v>
      </c>
      <c r="H135" s="195">
        <v>30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1133</v>
      </c>
    </row>
    <row r="136" spans="2:65" s="1" customFormat="1" ht="27">
      <c r="B136" s="39"/>
      <c r="C136" s="61"/>
      <c r="D136" s="203" t="s">
        <v>221</v>
      </c>
      <c r="E136" s="61"/>
      <c r="F136" s="204" t="s">
        <v>309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325</v>
      </c>
      <c r="F137" s="193" t="s">
        <v>326</v>
      </c>
      <c r="G137" s="194" t="s">
        <v>225</v>
      </c>
      <c r="H137" s="195">
        <v>5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0.16849</v>
      </c>
      <c r="R137" s="200">
        <f>Q137*H137</f>
        <v>0.84245000000000003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1134</v>
      </c>
    </row>
    <row r="138" spans="2:65" s="1" customFormat="1" ht="27">
      <c r="B138" s="39"/>
      <c r="C138" s="61"/>
      <c r="D138" s="203" t="s">
        <v>221</v>
      </c>
      <c r="E138" s="61"/>
      <c r="F138" s="204" t="s">
        <v>328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1135</v>
      </c>
      <c r="F139" s="193" t="s">
        <v>1136</v>
      </c>
      <c r="G139" s="194" t="s">
        <v>283</v>
      </c>
      <c r="H139" s="195">
        <v>4</v>
      </c>
      <c r="I139" s="196"/>
      <c r="J139" s="197">
        <f>ROUND(I139*H139,2)</f>
        <v>0</v>
      </c>
      <c r="K139" s="193" t="s">
        <v>22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1137</v>
      </c>
    </row>
    <row r="140" spans="2:65" s="1" customFormat="1" ht="22.5" customHeight="1">
      <c r="B140" s="39"/>
      <c r="C140" s="191" t="s">
        <v>338</v>
      </c>
      <c r="D140" s="191" t="s">
        <v>214</v>
      </c>
      <c r="E140" s="192" t="s">
        <v>1138</v>
      </c>
      <c r="F140" s="193" t="s">
        <v>1139</v>
      </c>
      <c r="G140" s="194" t="s">
        <v>283</v>
      </c>
      <c r="H140" s="195">
        <v>3</v>
      </c>
      <c r="I140" s="196"/>
      <c r="J140" s="197">
        <f>ROUND(I140*H140,2)</f>
        <v>0</v>
      </c>
      <c r="K140" s="193" t="s">
        <v>22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1140</v>
      </c>
    </row>
    <row r="141" spans="2:65" s="1" customFormat="1" ht="22.5" customHeight="1">
      <c r="B141" s="39"/>
      <c r="C141" s="191" t="s">
        <v>345</v>
      </c>
      <c r="D141" s="191" t="s">
        <v>214</v>
      </c>
      <c r="E141" s="192" t="s">
        <v>1141</v>
      </c>
      <c r="F141" s="193" t="s">
        <v>1142</v>
      </c>
      <c r="G141" s="194" t="s">
        <v>283</v>
      </c>
      <c r="H141" s="195">
        <v>2</v>
      </c>
      <c r="I141" s="196"/>
      <c r="J141" s="197">
        <f>ROUND(I141*H141,2)</f>
        <v>0</v>
      </c>
      <c r="K141" s="193" t="s">
        <v>22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1143</v>
      </c>
    </row>
    <row r="142" spans="2:65" s="1" customFormat="1" ht="22.5" customHeight="1">
      <c r="B142" s="39"/>
      <c r="C142" s="191" t="s">
        <v>350</v>
      </c>
      <c r="D142" s="191" t="s">
        <v>214</v>
      </c>
      <c r="E142" s="192" t="s">
        <v>1144</v>
      </c>
      <c r="F142" s="193" t="s">
        <v>1145</v>
      </c>
      <c r="G142" s="194" t="s">
        <v>283</v>
      </c>
      <c r="H142" s="195">
        <v>1</v>
      </c>
      <c r="I142" s="196"/>
      <c r="J142" s="197">
        <f>ROUND(I142*H142,2)</f>
        <v>0</v>
      </c>
      <c r="K142" s="193" t="s">
        <v>22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1146</v>
      </c>
    </row>
    <row r="143" spans="2:65" s="10" customFormat="1" ht="29.85" customHeight="1">
      <c r="B143" s="174"/>
      <c r="C143" s="175"/>
      <c r="D143" s="188" t="s">
        <v>72</v>
      </c>
      <c r="E143" s="189" t="s">
        <v>343</v>
      </c>
      <c r="F143" s="189" t="s">
        <v>344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SUM(P144:P149)</f>
        <v>0</v>
      </c>
      <c r="Q143" s="182"/>
      <c r="R143" s="183">
        <f>SUM(R144:R149)</f>
        <v>0</v>
      </c>
      <c r="S143" s="182"/>
      <c r="T143" s="184">
        <f>SUM(T144:T149)</f>
        <v>0</v>
      </c>
      <c r="AR143" s="185" t="s">
        <v>24</v>
      </c>
      <c r="AT143" s="186" t="s">
        <v>72</v>
      </c>
      <c r="AU143" s="186" t="s">
        <v>24</v>
      </c>
      <c r="AY143" s="185" t="s">
        <v>212</v>
      </c>
      <c r="BK143" s="187">
        <f>SUM(BK144:BK149)</f>
        <v>0</v>
      </c>
    </row>
    <row r="144" spans="2:65" s="1" customFormat="1" ht="22.5" customHeight="1">
      <c r="B144" s="39"/>
      <c r="C144" s="191" t="s">
        <v>355</v>
      </c>
      <c r="D144" s="191" t="s">
        <v>214</v>
      </c>
      <c r="E144" s="192" t="s">
        <v>346</v>
      </c>
      <c r="F144" s="193" t="s">
        <v>347</v>
      </c>
      <c r="G144" s="194" t="s">
        <v>253</v>
      </c>
      <c r="H144" s="195">
        <v>17.77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1147</v>
      </c>
    </row>
    <row r="145" spans="2:65" s="1" customFormat="1" ht="27">
      <c r="B145" s="39"/>
      <c r="C145" s="61"/>
      <c r="D145" s="203" t="s">
        <v>221</v>
      </c>
      <c r="E145" s="61"/>
      <c r="F145" s="204" t="s">
        <v>349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362</v>
      </c>
      <c r="D146" s="191" t="s">
        <v>214</v>
      </c>
      <c r="E146" s="192" t="s">
        <v>351</v>
      </c>
      <c r="F146" s="193" t="s">
        <v>352</v>
      </c>
      <c r="G146" s="194" t="s">
        <v>253</v>
      </c>
      <c r="H146" s="195">
        <v>17.77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1148</v>
      </c>
    </row>
    <row r="147" spans="2:65" s="1" customFormat="1" ht="27">
      <c r="B147" s="39"/>
      <c r="C147" s="61"/>
      <c r="D147" s="203" t="s">
        <v>221</v>
      </c>
      <c r="E147" s="61"/>
      <c r="F147" s="204" t="s">
        <v>354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371</v>
      </c>
      <c r="D148" s="191" t="s">
        <v>214</v>
      </c>
      <c r="E148" s="192" t="s">
        <v>356</v>
      </c>
      <c r="F148" s="193" t="s">
        <v>357</v>
      </c>
      <c r="G148" s="194" t="s">
        <v>253</v>
      </c>
      <c r="H148" s="195">
        <v>17.77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1149</v>
      </c>
    </row>
    <row r="149" spans="2:65" s="1" customFormat="1" ht="13.5">
      <c r="B149" s="39"/>
      <c r="C149" s="61"/>
      <c r="D149" s="206" t="s">
        <v>221</v>
      </c>
      <c r="E149" s="61"/>
      <c r="F149" s="207" t="s">
        <v>359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29.85" customHeight="1">
      <c r="B150" s="174"/>
      <c r="C150" s="175"/>
      <c r="D150" s="188" t="s">
        <v>72</v>
      </c>
      <c r="E150" s="189" t="s">
        <v>360</v>
      </c>
      <c r="F150" s="189" t="s">
        <v>361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SUM(P151:P152)</f>
        <v>0</v>
      </c>
      <c r="Q150" s="182"/>
      <c r="R150" s="183">
        <f>SUM(R151:R152)</f>
        <v>0</v>
      </c>
      <c r="S150" s="182"/>
      <c r="T150" s="184">
        <f>SUM(T151:T152)</f>
        <v>0</v>
      </c>
      <c r="AR150" s="185" t="s">
        <v>24</v>
      </c>
      <c r="AT150" s="186" t="s">
        <v>72</v>
      </c>
      <c r="AU150" s="186" t="s">
        <v>24</v>
      </c>
      <c r="AY150" s="185" t="s">
        <v>212</v>
      </c>
      <c r="BK150" s="187">
        <f>SUM(BK151:BK152)</f>
        <v>0</v>
      </c>
    </row>
    <row r="151" spans="2:65" s="1" customFormat="1" ht="31.5" customHeight="1">
      <c r="B151" s="39"/>
      <c r="C151" s="191" t="s">
        <v>379</v>
      </c>
      <c r="D151" s="191" t="s">
        <v>214</v>
      </c>
      <c r="E151" s="192" t="s">
        <v>363</v>
      </c>
      <c r="F151" s="193" t="s">
        <v>364</v>
      </c>
      <c r="G151" s="194" t="s">
        <v>253</v>
      </c>
      <c r="H151" s="195">
        <v>56.305999999999997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219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219</v>
      </c>
      <c r="BM151" s="22" t="s">
        <v>1150</v>
      </c>
    </row>
    <row r="152" spans="2:65" s="1" customFormat="1" ht="27">
      <c r="B152" s="39"/>
      <c r="C152" s="61"/>
      <c r="D152" s="206" t="s">
        <v>221</v>
      </c>
      <c r="E152" s="61"/>
      <c r="F152" s="207" t="s">
        <v>366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221</v>
      </c>
      <c r="AU152" s="22" t="s">
        <v>82</v>
      </c>
    </row>
    <row r="153" spans="2:65" s="10" customFormat="1" ht="37.35" customHeight="1">
      <c r="B153" s="174"/>
      <c r="C153" s="175"/>
      <c r="D153" s="176" t="s">
        <v>72</v>
      </c>
      <c r="E153" s="177" t="s">
        <v>367</v>
      </c>
      <c r="F153" s="177" t="s">
        <v>368</v>
      </c>
      <c r="G153" s="175"/>
      <c r="H153" s="175"/>
      <c r="I153" s="178"/>
      <c r="J153" s="179">
        <f>BK153</f>
        <v>0</v>
      </c>
      <c r="K153" s="175"/>
      <c r="L153" s="180"/>
      <c r="M153" s="181"/>
      <c r="N153" s="182"/>
      <c r="O153" s="182"/>
      <c r="P153" s="183">
        <f>P154+P157</f>
        <v>0</v>
      </c>
      <c r="Q153" s="182"/>
      <c r="R153" s="183">
        <f>R154+R157</f>
        <v>0</v>
      </c>
      <c r="S153" s="182"/>
      <c r="T153" s="184">
        <f>T154+T157</f>
        <v>0</v>
      </c>
      <c r="AR153" s="185" t="s">
        <v>241</v>
      </c>
      <c r="AT153" s="186" t="s">
        <v>72</v>
      </c>
      <c r="AU153" s="186" t="s">
        <v>73</v>
      </c>
      <c r="AY153" s="185" t="s">
        <v>212</v>
      </c>
      <c r="BK153" s="187">
        <f>BK154+BK157</f>
        <v>0</v>
      </c>
    </row>
    <row r="154" spans="2:65" s="10" customFormat="1" ht="19.899999999999999" customHeight="1">
      <c r="B154" s="174"/>
      <c r="C154" s="175"/>
      <c r="D154" s="188" t="s">
        <v>72</v>
      </c>
      <c r="E154" s="189" t="s">
        <v>369</v>
      </c>
      <c r="F154" s="189" t="s">
        <v>370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SUM(P155:P156)</f>
        <v>0</v>
      </c>
      <c r="Q154" s="182"/>
      <c r="R154" s="183">
        <f>SUM(R155:R156)</f>
        <v>0</v>
      </c>
      <c r="S154" s="182"/>
      <c r="T154" s="184">
        <f>SUM(T155:T156)</f>
        <v>0</v>
      </c>
      <c r="AR154" s="185" t="s">
        <v>241</v>
      </c>
      <c r="AT154" s="186" t="s">
        <v>72</v>
      </c>
      <c r="AU154" s="186" t="s">
        <v>24</v>
      </c>
      <c r="AY154" s="185" t="s">
        <v>212</v>
      </c>
      <c r="BK154" s="187">
        <f>SUM(BK155:BK156)</f>
        <v>0</v>
      </c>
    </row>
    <row r="155" spans="2:65" s="1" customFormat="1" ht="22.5" customHeight="1">
      <c r="B155" s="39"/>
      <c r="C155" s="191" t="s">
        <v>568</v>
      </c>
      <c r="D155" s="191" t="s">
        <v>214</v>
      </c>
      <c r="E155" s="192" t="s">
        <v>372</v>
      </c>
      <c r="F155" s="193" t="s">
        <v>370</v>
      </c>
      <c r="G155" s="194" t="s">
        <v>373</v>
      </c>
      <c r="H155" s="195">
        <v>1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374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374</v>
      </c>
      <c r="BM155" s="22" t="s">
        <v>1151</v>
      </c>
    </row>
    <row r="156" spans="2:65" s="1" customFormat="1" ht="13.5">
      <c r="B156" s="39"/>
      <c r="C156" s="61"/>
      <c r="D156" s="206" t="s">
        <v>221</v>
      </c>
      <c r="E156" s="61"/>
      <c r="F156" s="207" t="s">
        <v>376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221</v>
      </c>
      <c r="AU156" s="22" t="s">
        <v>82</v>
      </c>
    </row>
    <row r="157" spans="2:65" s="10" customFormat="1" ht="29.85" customHeight="1">
      <c r="B157" s="174"/>
      <c r="C157" s="175"/>
      <c r="D157" s="188" t="s">
        <v>72</v>
      </c>
      <c r="E157" s="189" t="s">
        <v>377</v>
      </c>
      <c r="F157" s="189" t="s">
        <v>378</v>
      </c>
      <c r="G157" s="175"/>
      <c r="H157" s="175"/>
      <c r="I157" s="178"/>
      <c r="J157" s="190">
        <f>BK157</f>
        <v>0</v>
      </c>
      <c r="K157" s="175"/>
      <c r="L157" s="180"/>
      <c r="M157" s="181"/>
      <c r="N157" s="182"/>
      <c r="O157" s="182"/>
      <c r="P157" s="183">
        <f>SUM(P158:P159)</f>
        <v>0</v>
      </c>
      <c r="Q157" s="182"/>
      <c r="R157" s="183">
        <f>SUM(R158:R159)</f>
        <v>0</v>
      </c>
      <c r="S157" s="182"/>
      <c r="T157" s="184">
        <f>SUM(T158:T159)</f>
        <v>0</v>
      </c>
      <c r="AR157" s="185" t="s">
        <v>241</v>
      </c>
      <c r="AT157" s="186" t="s">
        <v>72</v>
      </c>
      <c r="AU157" s="186" t="s">
        <v>24</v>
      </c>
      <c r="AY157" s="185" t="s">
        <v>212</v>
      </c>
      <c r="BK157" s="187">
        <f>SUM(BK158:BK159)</f>
        <v>0</v>
      </c>
    </row>
    <row r="158" spans="2:65" s="1" customFormat="1" ht="22.5" customHeight="1">
      <c r="B158" s="39"/>
      <c r="C158" s="191" t="s">
        <v>700</v>
      </c>
      <c r="D158" s="191" t="s">
        <v>214</v>
      </c>
      <c r="E158" s="192" t="s">
        <v>380</v>
      </c>
      <c r="F158" s="193" t="s">
        <v>378</v>
      </c>
      <c r="G158" s="194" t="s">
        <v>373</v>
      </c>
      <c r="H158" s="195">
        <v>1</v>
      </c>
      <c r="I158" s="196"/>
      <c r="J158" s="197">
        <f>ROUND(I158*H158,2)</f>
        <v>0</v>
      </c>
      <c r="K158" s="193" t="s">
        <v>218</v>
      </c>
      <c r="L158" s="59"/>
      <c r="M158" s="198" t="s">
        <v>22</v>
      </c>
      <c r="N158" s="199" t="s">
        <v>44</v>
      </c>
      <c r="O158" s="4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2" t="s">
        <v>374</v>
      </c>
      <c r="AT158" s="22" t="s">
        <v>214</v>
      </c>
      <c r="AU158" s="22" t="s">
        <v>82</v>
      </c>
      <c r="AY158" s="22" t="s">
        <v>212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24</v>
      </c>
      <c r="BK158" s="202">
        <f>ROUND(I158*H158,2)</f>
        <v>0</v>
      </c>
      <c r="BL158" s="22" t="s">
        <v>374</v>
      </c>
      <c r="BM158" s="22" t="s">
        <v>1152</v>
      </c>
    </row>
    <row r="159" spans="2:65" s="1" customFormat="1" ht="13.5">
      <c r="B159" s="39"/>
      <c r="C159" s="61"/>
      <c r="D159" s="206" t="s">
        <v>221</v>
      </c>
      <c r="E159" s="61"/>
      <c r="F159" s="207" t="s">
        <v>382</v>
      </c>
      <c r="G159" s="61"/>
      <c r="H159" s="61"/>
      <c r="I159" s="161"/>
      <c r="J159" s="61"/>
      <c r="K159" s="61"/>
      <c r="L159" s="59"/>
      <c r="M159" s="232"/>
      <c r="N159" s="233"/>
      <c r="O159" s="233"/>
      <c r="P159" s="233"/>
      <c r="Q159" s="233"/>
      <c r="R159" s="233"/>
      <c r="S159" s="233"/>
      <c r="T159" s="234"/>
      <c r="AT159" s="22" t="s">
        <v>221</v>
      </c>
      <c r="AU159" s="22" t="s">
        <v>82</v>
      </c>
    </row>
    <row r="160" spans="2:65" s="1" customFormat="1" ht="6.95" customHeight="1">
      <c r="B160" s="54"/>
      <c r="C160" s="55"/>
      <c r="D160" s="55"/>
      <c r="E160" s="55"/>
      <c r="F160" s="55"/>
      <c r="G160" s="55"/>
      <c r="H160" s="55"/>
      <c r="I160" s="137"/>
      <c r="J160" s="55"/>
      <c r="K160" s="55"/>
      <c r="L160" s="59"/>
    </row>
  </sheetData>
  <sheetProtection algorithmName="SHA-512" hashValue="DS3nhizNi9iHZMiWD7cShBIIGXbxWpxxNr5vV/LnpqN/rw1O+Dz98I2v15kCsaPW4VsAcRiQzWt174fyiMsWAQ==" saltValue="lKFNpJI95oh98O03/064bg==" spinCount="100000" sheet="1" objects="1" scenarios="1" formatCells="0" formatColumns="0" formatRows="0" sort="0" autoFilter="0"/>
  <autoFilter ref="C85:K159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148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1153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ROUND(SUM(BE86:BE152), 2)</f>
        <v>0</v>
      </c>
      <c r="G30" s="40"/>
      <c r="H30" s="40"/>
      <c r="I30" s="129">
        <v>0.21</v>
      </c>
      <c r="J30" s="128">
        <f>ROUND(ROUND((SUM(BE86:BE152)),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ROUND(SUM(BF86:BF152), 2)</f>
        <v>0</v>
      </c>
      <c r="G31" s="40"/>
      <c r="H31" s="40"/>
      <c r="I31" s="129">
        <v>0.15</v>
      </c>
      <c r="J31" s="128">
        <f>ROUND(ROUND((SUM(BF86:BF152)),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SO23 - Objekt 23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J113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J136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J143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J146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J147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J150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SO23 - Objekt 23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P87+P146</f>
        <v>0</v>
      </c>
      <c r="Q86" s="83"/>
      <c r="R86" s="171">
        <f>R87+R146</f>
        <v>8.3435500000000005</v>
      </c>
      <c r="S86" s="83"/>
      <c r="T86" s="172">
        <f>T87+T146</f>
        <v>6.194</v>
      </c>
      <c r="AT86" s="22" t="s">
        <v>72</v>
      </c>
      <c r="AU86" s="22" t="s">
        <v>185</v>
      </c>
      <c r="BK86" s="173">
        <f>BK87+BK146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P88+P103+P106+P113+P136+P143</f>
        <v>0</v>
      </c>
      <c r="Q87" s="182"/>
      <c r="R87" s="183">
        <f>R88+R103+R106+R113+R136+R143</f>
        <v>8.3435500000000005</v>
      </c>
      <c r="S87" s="182"/>
      <c r="T87" s="184">
        <f>T88+T103+T106+T113+T136+T143</f>
        <v>6.194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BK88+BK103+BK106+BK113+BK136+BK143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6.1120000000000001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12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3.7919999999999998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1154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8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2.3199999999999998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1155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3.6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1156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387</v>
      </c>
      <c r="G95" s="209"/>
      <c r="H95" s="212">
        <v>3.6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3.6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1157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3.6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1158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7.56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1159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1160</v>
      </c>
      <c r="G102" s="209"/>
      <c r="H102" s="221">
        <v>7.56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12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1161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SUM(P107:P112)</f>
        <v>0</v>
      </c>
      <c r="Q106" s="182"/>
      <c r="R106" s="183">
        <f>SUM(R107:R112)</f>
        <v>6.8839199999999998</v>
      </c>
      <c r="S106" s="182"/>
      <c r="T106" s="184">
        <f>SUM(T107:T112)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SUM(BK107:BK112)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12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4.5359999999999996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1162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12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0.79200000000000004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1163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12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1.55592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1164</v>
      </c>
    </row>
    <row r="112" spans="2:65" s="1" customFormat="1" ht="27">
      <c r="B112" s="39"/>
      <c r="C112" s="61"/>
      <c r="D112" s="206" t="s">
        <v>221</v>
      </c>
      <c r="E112" s="61"/>
      <c r="F112" s="207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264</v>
      </c>
      <c r="F113" s="189" t="s">
        <v>279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SUM(P114:P135)</f>
        <v>0</v>
      </c>
      <c r="Q113" s="182"/>
      <c r="R113" s="183">
        <f>SUM(R114:R135)</f>
        <v>1.45963</v>
      </c>
      <c r="S113" s="182"/>
      <c r="T113" s="184">
        <f>SUM(T114:T135)</f>
        <v>8.2000000000000003E-2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SUM(BK114:BK135)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281</v>
      </c>
      <c r="F114" s="193" t="s">
        <v>282</v>
      </c>
      <c r="G114" s="194" t="s">
        <v>283</v>
      </c>
      <c r="H114" s="195">
        <v>1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1165</v>
      </c>
    </row>
    <row r="115" spans="2:65" s="1" customFormat="1" ht="27">
      <c r="B115" s="39"/>
      <c r="C115" s="61"/>
      <c r="D115" s="203" t="s">
        <v>221</v>
      </c>
      <c r="E115" s="61"/>
      <c r="F115" s="204" t="s">
        <v>285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287</v>
      </c>
      <c r="F116" s="193" t="s">
        <v>288</v>
      </c>
      <c r="G116" s="194" t="s">
        <v>283</v>
      </c>
      <c r="H116" s="195">
        <v>30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1166</v>
      </c>
    </row>
    <row r="117" spans="2:65" s="1" customFormat="1" ht="27">
      <c r="B117" s="39"/>
      <c r="C117" s="61"/>
      <c r="D117" s="203" t="s">
        <v>221</v>
      </c>
      <c r="E117" s="61"/>
      <c r="F117" s="204" t="s">
        <v>290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292</v>
      </c>
      <c r="F118" s="193" t="s">
        <v>293</v>
      </c>
      <c r="G118" s="194" t="s">
        <v>283</v>
      </c>
      <c r="H118" s="195">
        <v>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1167</v>
      </c>
    </row>
    <row r="119" spans="2:65" s="1" customFormat="1" ht="13.5">
      <c r="B119" s="39"/>
      <c r="C119" s="61"/>
      <c r="D119" s="203" t="s">
        <v>221</v>
      </c>
      <c r="E119" s="61"/>
      <c r="F119" s="204" t="s">
        <v>295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296</v>
      </c>
      <c r="F120" s="193" t="s">
        <v>297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1168</v>
      </c>
    </row>
    <row r="121" spans="2:65" s="1" customFormat="1" ht="27">
      <c r="B121" s="39"/>
      <c r="C121" s="61"/>
      <c r="D121" s="203" t="s">
        <v>221</v>
      </c>
      <c r="E121" s="61"/>
      <c r="F121" s="204" t="s">
        <v>299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301</v>
      </c>
      <c r="F122" s="193" t="s">
        <v>302</v>
      </c>
      <c r="G122" s="194" t="s">
        <v>283</v>
      </c>
      <c r="H122" s="195">
        <v>10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1169</v>
      </c>
    </row>
    <row r="123" spans="2:65" s="1" customFormat="1" ht="13.5">
      <c r="B123" s="39"/>
      <c r="C123" s="61"/>
      <c r="D123" s="203" t="s">
        <v>221</v>
      </c>
      <c r="E123" s="61"/>
      <c r="F123" s="204" t="s">
        <v>304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306</v>
      </c>
      <c r="F124" s="193" t="s">
        <v>307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1170</v>
      </c>
    </row>
    <row r="125" spans="2:65" s="1" customFormat="1" ht="27">
      <c r="B125" s="39"/>
      <c r="C125" s="61"/>
      <c r="D125" s="203" t="s">
        <v>221</v>
      </c>
      <c r="E125" s="61"/>
      <c r="F125" s="204" t="s">
        <v>309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311</v>
      </c>
      <c r="F126" s="193" t="s">
        <v>312</v>
      </c>
      <c r="G126" s="194" t="s">
        <v>283</v>
      </c>
      <c r="H126" s="195">
        <v>1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6.9999999999999999E-4</v>
      </c>
      <c r="R126" s="200">
        <f>Q126*H126</f>
        <v>6.9999999999999999E-4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1171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314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316</v>
      </c>
      <c r="F128" s="193" t="s">
        <v>317</v>
      </c>
      <c r="G128" s="194" t="s">
        <v>283</v>
      </c>
      <c r="H128" s="195">
        <v>1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0.10940999999999999</v>
      </c>
      <c r="R128" s="200">
        <f>Q128*H128</f>
        <v>0.10940999999999999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1172</v>
      </c>
    </row>
    <row r="129" spans="2:65" s="1" customFormat="1" ht="13.5">
      <c r="B129" s="39"/>
      <c r="C129" s="61"/>
      <c r="D129" s="203" t="s">
        <v>221</v>
      </c>
      <c r="E129" s="61"/>
      <c r="F129" s="204" t="s">
        <v>319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321</v>
      </c>
      <c r="F130" s="193" t="s">
        <v>322</v>
      </c>
      <c r="G130" s="194" t="s">
        <v>225</v>
      </c>
      <c r="H130" s="195">
        <v>8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2.0000000000000001E-4</v>
      </c>
      <c r="R130" s="200">
        <f>Q130*H130</f>
        <v>1.6000000000000001E-3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1173</v>
      </c>
    </row>
    <row r="131" spans="2:65" s="1" customFormat="1" ht="13.5">
      <c r="B131" s="39"/>
      <c r="C131" s="61"/>
      <c r="D131" s="203" t="s">
        <v>221</v>
      </c>
      <c r="E131" s="61"/>
      <c r="F131" s="204" t="s">
        <v>324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325</v>
      </c>
      <c r="F132" s="193" t="s">
        <v>326</v>
      </c>
      <c r="G132" s="194" t="s">
        <v>225</v>
      </c>
      <c r="H132" s="195">
        <v>8</v>
      </c>
      <c r="I132" s="196"/>
      <c r="J132" s="197">
        <f>ROUND(I132*H132,2)</f>
        <v>0</v>
      </c>
      <c r="K132" s="193" t="s">
        <v>226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0.16849</v>
      </c>
      <c r="R132" s="200">
        <f>Q132*H132</f>
        <v>1.34792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1174</v>
      </c>
    </row>
    <row r="133" spans="2:65" s="1" customFormat="1" ht="27">
      <c r="B133" s="39"/>
      <c r="C133" s="61"/>
      <c r="D133" s="203" t="s">
        <v>221</v>
      </c>
      <c r="E133" s="61"/>
      <c r="F133" s="204" t="s">
        <v>328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191" t="s">
        <v>9</v>
      </c>
      <c r="D134" s="191" t="s">
        <v>214</v>
      </c>
      <c r="E134" s="192" t="s">
        <v>334</v>
      </c>
      <c r="F134" s="193" t="s">
        <v>335</v>
      </c>
      <c r="G134" s="194" t="s">
        <v>283</v>
      </c>
      <c r="H134" s="195">
        <v>1</v>
      </c>
      <c r="I134" s="196"/>
      <c r="J134" s="197">
        <f>ROUND(I134*H134,2)</f>
        <v>0</v>
      </c>
      <c r="K134" s="193" t="s">
        <v>218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0</v>
      </c>
      <c r="R134" s="200">
        <f>Q134*H134</f>
        <v>0</v>
      </c>
      <c r="S134" s="200">
        <v>8.2000000000000003E-2</v>
      </c>
      <c r="T134" s="201">
        <f>S134*H134</f>
        <v>8.2000000000000003E-2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1175</v>
      </c>
    </row>
    <row r="135" spans="2:65" s="1" customFormat="1" ht="27">
      <c r="B135" s="39"/>
      <c r="C135" s="61"/>
      <c r="D135" s="206" t="s">
        <v>221</v>
      </c>
      <c r="E135" s="61"/>
      <c r="F135" s="207" t="s">
        <v>337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0" customFormat="1" ht="29.85" customHeight="1">
      <c r="B136" s="174"/>
      <c r="C136" s="175"/>
      <c r="D136" s="188" t="s">
        <v>72</v>
      </c>
      <c r="E136" s="189" t="s">
        <v>343</v>
      </c>
      <c r="F136" s="189" t="s">
        <v>344</v>
      </c>
      <c r="G136" s="175"/>
      <c r="H136" s="175"/>
      <c r="I136" s="178"/>
      <c r="J136" s="190">
        <f>BK136</f>
        <v>0</v>
      </c>
      <c r="K136" s="175"/>
      <c r="L136" s="180"/>
      <c r="M136" s="181"/>
      <c r="N136" s="182"/>
      <c r="O136" s="182"/>
      <c r="P136" s="183">
        <f>SUM(P137:P142)</f>
        <v>0</v>
      </c>
      <c r="Q136" s="182"/>
      <c r="R136" s="183">
        <f>SUM(R137:R142)</f>
        <v>0</v>
      </c>
      <c r="S136" s="182"/>
      <c r="T136" s="184">
        <f>SUM(T137:T142)</f>
        <v>0</v>
      </c>
      <c r="AR136" s="185" t="s">
        <v>24</v>
      </c>
      <c r="AT136" s="186" t="s">
        <v>72</v>
      </c>
      <c r="AU136" s="186" t="s">
        <v>24</v>
      </c>
      <c r="AY136" s="185" t="s">
        <v>212</v>
      </c>
      <c r="BK136" s="187">
        <f>SUM(BK137:BK142)</f>
        <v>0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346</v>
      </c>
      <c r="F137" s="193" t="s">
        <v>347</v>
      </c>
      <c r="G137" s="194" t="s">
        <v>253</v>
      </c>
      <c r="H137" s="195">
        <v>6.194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1176</v>
      </c>
    </row>
    <row r="138" spans="2:65" s="1" customFormat="1" ht="27">
      <c r="B138" s="39"/>
      <c r="C138" s="61"/>
      <c r="D138" s="203" t="s">
        <v>221</v>
      </c>
      <c r="E138" s="61"/>
      <c r="F138" s="204" t="s">
        <v>349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351</v>
      </c>
      <c r="F139" s="193" t="s">
        <v>352</v>
      </c>
      <c r="G139" s="194" t="s">
        <v>253</v>
      </c>
      <c r="H139" s="195">
        <v>6.194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1177</v>
      </c>
    </row>
    <row r="140" spans="2:65" s="1" customFormat="1" ht="27">
      <c r="B140" s="39"/>
      <c r="C140" s="61"/>
      <c r="D140" s="203" t="s">
        <v>221</v>
      </c>
      <c r="E140" s="61"/>
      <c r="F140" s="204" t="s">
        <v>354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356</v>
      </c>
      <c r="F141" s="193" t="s">
        <v>357</v>
      </c>
      <c r="G141" s="194" t="s">
        <v>253</v>
      </c>
      <c r="H141" s="195">
        <v>6.194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1178</v>
      </c>
    </row>
    <row r="142" spans="2:65" s="1" customFormat="1" ht="13.5">
      <c r="B142" s="39"/>
      <c r="C142" s="61"/>
      <c r="D142" s="206" t="s">
        <v>221</v>
      </c>
      <c r="E142" s="61"/>
      <c r="F142" s="207" t="s">
        <v>359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0" customFormat="1" ht="29.85" customHeight="1">
      <c r="B143" s="174"/>
      <c r="C143" s="175"/>
      <c r="D143" s="188" t="s">
        <v>72</v>
      </c>
      <c r="E143" s="189" t="s">
        <v>360</v>
      </c>
      <c r="F143" s="189" t="s">
        <v>361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SUM(P144:P145)</f>
        <v>0</v>
      </c>
      <c r="Q143" s="182"/>
      <c r="R143" s="183">
        <f>SUM(R144:R145)</f>
        <v>0</v>
      </c>
      <c r="S143" s="182"/>
      <c r="T143" s="184">
        <f>SUM(T144:T145)</f>
        <v>0</v>
      </c>
      <c r="AR143" s="185" t="s">
        <v>24</v>
      </c>
      <c r="AT143" s="186" t="s">
        <v>72</v>
      </c>
      <c r="AU143" s="186" t="s">
        <v>24</v>
      </c>
      <c r="AY143" s="185" t="s">
        <v>212</v>
      </c>
      <c r="BK143" s="187">
        <f>SUM(BK144:BK145)</f>
        <v>0</v>
      </c>
    </row>
    <row r="144" spans="2:65" s="1" customFormat="1" ht="31.5" customHeight="1">
      <c r="B144" s="39"/>
      <c r="C144" s="191" t="s">
        <v>345</v>
      </c>
      <c r="D144" s="191" t="s">
        <v>214</v>
      </c>
      <c r="E144" s="192" t="s">
        <v>363</v>
      </c>
      <c r="F144" s="193" t="s">
        <v>364</v>
      </c>
      <c r="G144" s="194" t="s">
        <v>253</v>
      </c>
      <c r="H144" s="195">
        <v>8.3439999999999994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1179</v>
      </c>
    </row>
    <row r="145" spans="2:65" s="1" customFormat="1" ht="27">
      <c r="B145" s="39"/>
      <c r="C145" s="61"/>
      <c r="D145" s="206" t="s">
        <v>221</v>
      </c>
      <c r="E145" s="61"/>
      <c r="F145" s="207" t="s">
        <v>366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0" customFormat="1" ht="37.35" customHeight="1">
      <c r="B146" s="174"/>
      <c r="C146" s="175"/>
      <c r="D146" s="176" t="s">
        <v>72</v>
      </c>
      <c r="E146" s="177" t="s">
        <v>367</v>
      </c>
      <c r="F146" s="177" t="s">
        <v>368</v>
      </c>
      <c r="G146" s="175"/>
      <c r="H146" s="175"/>
      <c r="I146" s="178"/>
      <c r="J146" s="179">
        <f>BK146</f>
        <v>0</v>
      </c>
      <c r="K146" s="175"/>
      <c r="L146" s="180"/>
      <c r="M146" s="181"/>
      <c r="N146" s="182"/>
      <c r="O146" s="182"/>
      <c r="P146" s="183">
        <f>P147+P150</f>
        <v>0</v>
      </c>
      <c r="Q146" s="182"/>
      <c r="R146" s="183">
        <f>R147+R150</f>
        <v>0</v>
      </c>
      <c r="S146" s="182"/>
      <c r="T146" s="184">
        <f>T147+T150</f>
        <v>0</v>
      </c>
      <c r="AR146" s="185" t="s">
        <v>241</v>
      </c>
      <c r="AT146" s="186" t="s">
        <v>72</v>
      </c>
      <c r="AU146" s="186" t="s">
        <v>73</v>
      </c>
      <c r="AY146" s="185" t="s">
        <v>212</v>
      </c>
      <c r="BK146" s="187">
        <f>BK147+BK150</f>
        <v>0</v>
      </c>
    </row>
    <row r="147" spans="2:65" s="10" customFormat="1" ht="19.899999999999999" customHeight="1">
      <c r="B147" s="174"/>
      <c r="C147" s="175"/>
      <c r="D147" s="188" t="s">
        <v>72</v>
      </c>
      <c r="E147" s="189" t="s">
        <v>369</v>
      </c>
      <c r="F147" s="189" t="s">
        <v>370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SUM(P148:P149)</f>
        <v>0</v>
      </c>
      <c r="Q147" s="182"/>
      <c r="R147" s="183">
        <f>SUM(R148:R149)</f>
        <v>0</v>
      </c>
      <c r="S147" s="182"/>
      <c r="T147" s="184">
        <f>SUM(T148:T149)</f>
        <v>0</v>
      </c>
      <c r="AR147" s="185" t="s">
        <v>241</v>
      </c>
      <c r="AT147" s="186" t="s">
        <v>72</v>
      </c>
      <c r="AU147" s="186" t="s">
        <v>24</v>
      </c>
      <c r="AY147" s="185" t="s">
        <v>212</v>
      </c>
      <c r="BK147" s="187">
        <f>SUM(BK148:BK149)</f>
        <v>0</v>
      </c>
    </row>
    <row r="148" spans="2:65" s="1" customFormat="1" ht="22.5" customHeight="1">
      <c r="B148" s="39"/>
      <c r="C148" s="191" t="s">
        <v>350</v>
      </c>
      <c r="D148" s="191" t="s">
        <v>214</v>
      </c>
      <c r="E148" s="192" t="s">
        <v>372</v>
      </c>
      <c r="F148" s="193" t="s">
        <v>370</v>
      </c>
      <c r="G148" s="194" t="s">
        <v>373</v>
      </c>
      <c r="H148" s="195">
        <v>1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374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374</v>
      </c>
      <c r="BM148" s="22" t="s">
        <v>1180</v>
      </c>
    </row>
    <row r="149" spans="2:65" s="1" customFormat="1" ht="13.5">
      <c r="B149" s="39"/>
      <c r="C149" s="61"/>
      <c r="D149" s="206" t="s">
        <v>221</v>
      </c>
      <c r="E149" s="61"/>
      <c r="F149" s="207" t="s">
        <v>376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29.85" customHeight="1">
      <c r="B150" s="174"/>
      <c r="C150" s="175"/>
      <c r="D150" s="188" t="s">
        <v>72</v>
      </c>
      <c r="E150" s="189" t="s">
        <v>377</v>
      </c>
      <c r="F150" s="189" t="s">
        <v>378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SUM(P151:P152)</f>
        <v>0</v>
      </c>
      <c r="Q150" s="182"/>
      <c r="R150" s="183">
        <f>SUM(R151:R152)</f>
        <v>0</v>
      </c>
      <c r="S150" s="182"/>
      <c r="T150" s="184">
        <f>SUM(T151:T152)</f>
        <v>0</v>
      </c>
      <c r="AR150" s="185" t="s">
        <v>241</v>
      </c>
      <c r="AT150" s="186" t="s">
        <v>72</v>
      </c>
      <c r="AU150" s="186" t="s">
        <v>24</v>
      </c>
      <c r="AY150" s="185" t="s">
        <v>212</v>
      </c>
      <c r="BK150" s="187">
        <f>SUM(BK151:BK152)</f>
        <v>0</v>
      </c>
    </row>
    <row r="151" spans="2:65" s="1" customFormat="1" ht="22.5" customHeight="1">
      <c r="B151" s="39"/>
      <c r="C151" s="191" t="s">
        <v>355</v>
      </c>
      <c r="D151" s="191" t="s">
        <v>214</v>
      </c>
      <c r="E151" s="192" t="s">
        <v>380</v>
      </c>
      <c r="F151" s="193" t="s">
        <v>378</v>
      </c>
      <c r="G151" s="194" t="s">
        <v>373</v>
      </c>
      <c r="H151" s="195">
        <v>1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374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374</v>
      </c>
      <c r="BM151" s="22" t="s">
        <v>1181</v>
      </c>
    </row>
    <row r="152" spans="2:65" s="1" customFormat="1" ht="13.5">
      <c r="B152" s="39"/>
      <c r="C152" s="61"/>
      <c r="D152" s="206" t="s">
        <v>221</v>
      </c>
      <c r="E152" s="61"/>
      <c r="F152" s="207" t="s">
        <v>382</v>
      </c>
      <c r="G152" s="61"/>
      <c r="H152" s="61"/>
      <c r="I152" s="161"/>
      <c r="J152" s="61"/>
      <c r="K152" s="61"/>
      <c r="L152" s="59"/>
      <c r="M152" s="232"/>
      <c r="N152" s="233"/>
      <c r="O152" s="233"/>
      <c r="P152" s="233"/>
      <c r="Q152" s="233"/>
      <c r="R152" s="233"/>
      <c r="S152" s="233"/>
      <c r="T152" s="234"/>
      <c r="AT152" s="22" t="s">
        <v>221</v>
      </c>
      <c r="AU152" s="22" t="s">
        <v>82</v>
      </c>
    </row>
    <row r="153" spans="2:65" s="1" customFormat="1" ht="6.95" customHeight="1">
      <c r="B153" s="54"/>
      <c r="C153" s="55"/>
      <c r="D153" s="55"/>
      <c r="E153" s="55"/>
      <c r="F153" s="55"/>
      <c r="G153" s="55"/>
      <c r="H153" s="55"/>
      <c r="I153" s="137"/>
      <c r="J153" s="55"/>
      <c r="K153" s="55"/>
      <c r="L153" s="59"/>
    </row>
  </sheetData>
  <sheetProtection algorithmName="SHA-512" hashValue="RL26XF/mSqzWa3roBx4yFYwANW65BHuXieoGSlwO7KQoi5e3Ah+n1+qGlv+JO82aFlRUyAZWGL4lvko5XKQ6lw==" saltValue="pHe/D4ILGAgsNDe11XmZzA==" spinCount="100000" sheet="1" objects="1" scenarios="1" formatCells="0" formatColumns="0" formatRows="0" sort="0" autoFilter="0"/>
  <autoFilter ref="C85:K152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151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1182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ROUND(SUM(BE86:BE163), 2)</f>
        <v>0</v>
      </c>
      <c r="G30" s="40"/>
      <c r="H30" s="40"/>
      <c r="I30" s="129">
        <v>0.21</v>
      </c>
      <c r="J30" s="128">
        <f>ROUND(ROUND((SUM(BE86:BE163)),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ROUND(SUM(BF86:BF163), 2)</f>
        <v>0</v>
      </c>
      <c r="G31" s="40"/>
      <c r="H31" s="40"/>
      <c r="I31" s="129">
        <v>0.15</v>
      </c>
      <c r="J31" s="128">
        <f>ROUND(ROUND((SUM(BF86:BF163)),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ROUND(SUM(BG86:BG163),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ROUND(SUM(BH86:BH163),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ROUND(SUM(BI86:BI163),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SO24 - Objekt 24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J126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J147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J154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J157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J158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J161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SO24 - Objekt 24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P87+P157</f>
        <v>0</v>
      </c>
      <c r="Q86" s="83"/>
      <c r="R86" s="171">
        <f>R87+R157</f>
        <v>22.967705000000002</v>
      </c>
      <c r="S86" s="83"/>
      <c r="T86" s="172">
        <f>T87+T157</f>
        <v>11.302</v>
      </c>
      <c r="AT86" s="22" t="s">
        <v>72</v>
      </c>
      <c r="AU86" s="22" t="s">
        <v>185</v>
      </c>
      <c r="BK86" s="173">
        <f>BK87+BK157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P88+P112+P115+P126+P147+P154</f>
        <v>0</v>
      </c>
      <c r="Q87" s="182"/>
      <c r="R87" s="183">
        <f>R88+R112+R115+R126+R147+R154</f>
        <v>22.967705000000002</v>
      </c>
      <c r="S87" s="182"/>
      <c r="T87" s="184">
        <f>T88+T112+T115+T126+T147+T154</f>
        <v>11.302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BK88+BK112+BK115+BK126+BK147+BK154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0.28363500000000003</v>
      </c>
      <c r="S88" s="182"/>
      <c r="T88" s="184">
        <f>SUM(T89:T111)</f>
        <v>11.302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22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6.952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1183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15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4.3499999999999996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1184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6.6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1185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1186</v>
      </c>
      <c r="G95" s="209"/>
      <c r="H95" s="212">
        <v>6.6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6.6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1187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6.6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1188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13.86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1189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1190</v>
      </c>
      <c r="G102" s="209"/>
      <c r="H102" s="212">
        <v>13.86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9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1191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0.13500000000000001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1.35E-4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1192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1193</v>
      </c>
      <c r="G107" s="209"/>
      <c r="H107" s="212">
        <v>0.13500000000000001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9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1194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1.35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0.28350000000000003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1195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22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1196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SUM(P116:P125)</f>
        <v>0</v>
      </c>
      <c r="Q115" s="182"/>
      <c r="R115" s="183">
        <f>SUM(R116:R125)</f>
        <v>13.095880000000001</v>
      </c>
      <c r="S115" s="182"/>
      <c r="T115" s="184">
        <f>SUM(T116:T125)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SUM(BK116:BK125)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394</v>
      </c>
      <c r="F116" s="193" t="s">
        <v>395</v>
      </c>
      <c r="G116" s="194" t="s">
        <v>217</v>
      </c>
      <c r="H116" s="195">
        <v>22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0.378</v>
      </c>
      <c r="R116" s="200">
        <f>Q116*H116</f>
        <v>8.3160000000000007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1197</v>
      </c>
    </row>
    <row r="117" spans="2:65" s="1" customFormat="1" ht="13.5">
      <c r="B117" s="39"/>
      <c r="C117" s="61"/>
      <c r="D117" s="203" t="s">
        <v>221</v>
      </c>
      <c r="E117" s="61"/>
      <c r="F117" s="204" t="s">
        <v>397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398</v>
      </c>
      <c r="F118" s="193" t="s">
        <v>399</v>
      </c>
      <c r="G118" s="194" t="s">
        <v>217</v>
      </c>
      <c r="H118" s="195">
        <v>22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6.6000000000000003E-2</v>
      </c>
      <c r="R118" s="200">
        <f>Q118*H118</f>
        <v>1.452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1198</v>
      </c>
    </row>
    <row r="119" spans="2:65" s="1" customFormat="1" ht="13.5">
      <c r="B119" s="39"/>
      <c r="C119" s="61"/>
      <c r="D119" s="203" t="s">
        <v>221</v>
      </c>
      <c r="E119" s="61"/>
      <c r="F119" s="204" t="s">
        <v>401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402</v>
      </c>
      <c r="F120" s="193" t="s">
        <v>403</v>
      </c>
      <c r="G120" s="194" t="s">
        <v>217</v>
      </c>
      <c r="H120" s="195">
        <v>18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0.12966</v>
      </c>
      <c r="R120" s="200">
        <f>Q120*H120</f>
        <v>2.3338799999999997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1199</v>
      </c>
    </row>
    <row r="121" spans="2:65" s="1" customFormat="1" ht="27">
      <c r="B121" s="39"/>
      <c r="C121" s="61"/>
      <c r="D121" s="203" t="s">
        <v>221</v>
      </c>
      <c r="E121" s="61"/>
      <c r="F121" s="204" t="s">
        <v>405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476</v>
      </c>
      <c r="F122" s="193" t="s">
        <v>477</v>
      </c>
      <c r="G122" s="194" t="s">
        <v>217</v>
      </c>
      <c r="H122" s="195">
        <v>4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8.4250000000000005E-2</v>
      </c>
      <c r="R122" s="200">
        <f>Q122*H122</f>
        <v>0.33700000000000002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1200</v>
      </c>
    </row>
    <row r="123" spans="2:65" s="1" customFormat="1" ht="40.5">
      <c r="B123" s="39"/>
      <c r="C123" s="61"/>
      <c r="D123" s="203" t="s">
        <v>221</v>
      </c>
      <c r="E123" s="61"/>
      <c r="F123" s="204" t="s">
        <v>479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222" t="s">
        <v>300</v>
      </c>
      <c r="D124" s="222" t="s">
        <v>274</v>
      </c>
      <c r="E124" s="223" t="s">
        <v>480</v>
      </c>
      <c r="F124" s="224" t="s">
        <v>481</v>
      </c>
      <c r="G124" s="225" t="s">
        <v>217</v>
      </c>
      <c r="H124" s="226">
        <v>4.5</v>
      </c>
      <c r="I124" s="227"/>
      <c r="J124" s="228">
        <f>ROUND(I124*H124,2)</f>
        <v>0</v>
      </c>
      <c r="K124" s="224" t="s">
        <v>218</v>
      </c>
      <c r="L124" s="229"/>
      <c r="M124" s="230" t="s">
        <v>22</v>
      </c>
      <c r="N124" s="231" t="s">
        <v>44</v>
      </c>
      <c r="O124" s="40"/>
      <c r="P124" s="200">
        <f>O124*H124</f>
        <v>0</v>
      </c>
      <c r="Q124" s="200">
        <v>0.14599999999999999</v>
      </c>
      <c r="R124" s="200">
        <f>Q124*H124</f>
        <v>0.65699999999999992</v>
      </c>
      <c r="S124" s="200">
        <v>0</v>
      </c>
      <c r="T124" s="201">
        <f>S124*H124</f>
        <v>0</v>
      </c>
      <c r="AR124" s="22" t="s">
        <v>258</v>
      </c>
      <c r="AT124" s="22" t="s">
        <v>274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1201</v>
      </c>
    </row>
    <row r="125" spans="2:65" s="1" customFormat="1" ht="27">
      <c r="B125" s="39"/>
      <c r="C125" s="61"/>
      <c r="D125" s="206" t="s">
        <v>221</v>
      </c>
      <c r="E125" s="61"/>
      <c r="F125" s="207" t="s">
        <v>483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0" customFormat="1" ht="29.85" customHeight="1">
      <c r="B126" s="174"/>
      <c r="C126" s="175"/>
      <c r="D126" s="188" t="s">
        <v>72</v>
      </c>
      <c r="E126" s="189" t="s">
        <v>264</v>
      </c>
      <c r="F126" s="189" t="s">
        <v>279</v>
      </c>
      <c r="G126" s="175"/>
      <c r="H126" s="175"/>
      <c r="I126" s="178"/>
      <c r="J126" s="190">
        <f>BK126</f>
        <v>0</v>
      </c>
      <c r="K126" s="175"/>
      <c r="L126" s="180"/>
      <c r="M126" s="181"/>
      <c r="N126" s="182"/>
      <c r="O126" s="182"/>
      <c r="P126" s="183">
        <f>SUM(P127:P146)</f>
        <v>0</v>
      </c>
      <c r="Q126" s="182"/>
      <c r="R126" s="183">
        <f>SUM(R127:R146)</f>
        <v>9.5881900000000009</v>
      </c>
      <c r="S126" s="182"/>
      <c r="T126" s="184">
        <f>SUM(T127:T146)</f>
        <v>0</v>
      </c>
      <c r="AR126" s="185" t="s">
        <v>24</v>
      </c>
      <c r="AT126" s="186" t="s">
        <v>72</v>
      </c>
      <c r="AU126" s="186" t="s">
        <v>24</v>
      </c>
      <c r="AY126" s="185" t="s">
        <v>212</v>
      </c>
      <c r="BK126" s="187">
        <f>SUM(BK127:BK146)</f>
        <v>0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281</v>
      </c>
      <c r="F127" s="193" t="s">
        <v>282</v>
      </c>
      <c r="G127" s="194" t="s">
        <v>283</v>
      </c>
      <c r="H127" s="195">
        <v>1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1202</v>
      </c>
    </row>
    <row r="128" spans="2:65" s="1" customFormat="1" ht="27">
      <c r="B128" s="39"/>
      <c r="C128" s="61"/>
      <c r="D128" s="203" t="s">
        <v>221</v>
      </c>
      <c r="E128" s="61"/>
      <c r="F128" s="204" t="s">
        <v>285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287</v>
      </c>
      <c r="F129" s="193" t="s">
        <v>288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1203</v>
      </c>
    </row>
    <row r="130" spans="2:65" s="1" customFormat="1" ht="27">
      <c r="B130" s="39"/>
      <c r="C130" s="61"/>
      <c r="D130" s="203" t="s">
        <v>221</v>
      </c>
      <c r="E130" s="61"/>
      <c r="F130" s="204" t="s">
        <v>290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292</v>
      </c>
      <c r="F131" s="193" t="s">
        <v>293</v>
      </c>
      <c r="G131" s="194" t="s">
        <v>283</v>
      </c>
      <c r="H131" s="195">
        <v>2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1204</v>
      </c>
    </row>
    <row r="132" spans="2:65" s="1" customFormat="1" ht="13.5">
      <c r="B132" s="39"/>
      <c r="C132" s="61"/>
      <c r="D132" s="203" t="s">
        <v>221</v>
      </c>
      <c r="E132" s="61"/>
      <c r="F132" s="204" t="s">
        <v>295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296</v>
      </c>
      <c r="F133" s="193" t="s">
        <v>297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1205</v>
      </c>
    </row>
    <row r="134" spans="2:65" s="1" customFormat="1" ht="27">
      <c r="B134" s="39"/>
      <c r="C134" s="61"/>
      <c r="D134" s="203" t="s">
        <v>221</v>
      </c>
      <c r="E134" s="61"/>
      <c r="F134" s="204" t="s">
        <v>299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301</v>
      </c>
      <c r="F135" s="193" t="s">
        <v>302</v>
      </c>
      <c r="G135" s="194" t="s">
        <v>283</v>
      </c>
      <c r="H135" s="195">
        <v>10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1206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304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306</v>
      </c>
      <c r="F137" s="193" t="s">
        <v>307</v>
      </c>
      <c r="G137" s="194" t="s">
        <v>283</v>
      </c>
      <c r="H137" s="195">
        <v>30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1207</v>
      </c>
    </row>
    <row r="138" spans="2:65" s="1" customFormat="1" ht="27">
      <c r="B138" s="39"/>
      <c r="C138" s="61"/>
      <c r="D138" s="203" t="s">
        <v>221</v>
      </c>
      <c r="E138" s="61"/>
      <c r="F138" s="204" t="s">
        <v>309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31.5" customHeight="1">
      <c r="B139" s="39"/>
      <c r="C139" s="191" t="s">
        <v>333</v>
      </c>
      <c r="D139" s="191" t="s">
        <v>214</v>
      </c>
      <c r="E139" s="192" t="s">
        <v>690</v>
      </c>
      <c r="F139" s="193" t="s">
        <v>691</v>
      </c>
      <c r="G139" s="194" t="s">
        <v>225</v>
      </c>
      <c r="H139" s="195">
        <v>15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0.16849</v>
      </c>
      <c r="R139" s="200">
        <f>Q139*H139</f>
        <v>2.5273500000000002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1208</v>
      </c>
    </row>
    <row r="140" spans="2:65" s="1" customFormat="1" ht="40.5">
      <c r="B140" s="39"/>
      <c r="C140" s="61"/>
      <c r="D140" s="203" t="s">
        <v>221</v>
      </c>
      <c r="E140" s="61"/>
      <c r="F140" s="204" t="s">
        <v>693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222" t="s">
        <v>338</v>
      </c>
      <c r="D141" s="222" t="s">
        <v>274</v>
      </c>
      <c r="E141" s="223" t="s">
        <v>694</v>
      </c>
      <c r="F141" s="224" t="s">
        <v>695</v>
      </c>
      <c r="G141" s="225" t="s">
        <v>283</v>
      </c>
      <c r="H141" s="226">
        <v>17</v>
      </c>
      <c r="I141" s="227"/>
      <c r="J141" s="228">
        <f>ROUND(I141*H141,2)</f>
        <v>0</v>
      </c>
      <c r="K141" s="224" t="s">
        <v>218</v>
      </c>
      <c r="L141" s="229"/>
      <c r="M141" s="230" t="s">
        <v>22</v>
      </c>
      <c r="N141" s="231" t="s">
        <v>44</v>
      </c>
      <c r="O141" s="40"/>
      <c r="P141" s="200">
        <f>O141*H141</f>
        <v>0</v>
      </c>
      <c r="Q141" s="200">
        <v>4.4999999999999998E-2</v>
      </c>
      <c r="R141" s="200">
        <f>Q141*H141</f>
        <v>0.76500000000000001</v>
      </c>
      <c r="S141" s="200">
        <v>0</v>
      </c>
      <c r="T141" s="201">
        <f>S141*H141</f>
        <v>0</v>
      </c>
      <c r="AR141" s="22" t="s">
        <v>258</v>
      </c>
      <c r="AT141" s="22" t="s">
        <v>274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1209</v>
      </c>
    </row>
    <row r="142" spans="2:65" s="1" customFormat="1" ht="13.5">
      <c r="B142" s="39"/>
      <c r="C142" s="61"/>
      <c r="D142" s="203" t="s">
        <v>221</v>
      </c>
      <c r="E142" s="61"/>
      <c r="F142" s="204" t="s">
        <v>697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191" t="s">
        <v>345</v>
      </c>
      <c r="D143" s="191" t="s">
        <v>214</v>
      </c>
      <c r="E143" s="192" t="s">
        <v>325</v>
      </c>
      <c r="F143" s="193" t="s">
        <v>326</v>
      </c>
      <c r="G143" s="194" t="s">
        <v>225</v>
      </c>
      <c r="H143" s="195">
        <v>16</v>
      </c>
      <c r="I143" s="196"/>
      <c r="J143" s="197">
        <f>ROUND(I143*H143,2)</f>
        <v>0</v>
      </c>
      <c r="K143" s="193" t="s">
        <v>226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0.16849</v>
      </c>
      <c r="R143" s="200">
        <f>Q143*H143</f>
        <v>2.69584</v>
      </c>
      <c r="S143" s="200">
        <v>0</v>
      </c>
      <c r="T143" s="201">
        <f>S143*H143</f>
        <v>0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1210</v>
      </c>
    </row>
    <row r="144" spans="2:65" s="1" customFormat="1" ht="27">
      <c r="B144" s="39"/>
      <c r="C144" s="61"/>
      <c r="D144" s="203" t="s">
        <v>221</v>
      </c>
      <c r="E144" s="61"/>
      <c r="F144" s="204" t="s">
        <v>328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" customFormat="1" ht="22.5" customHeight="1">
      <c r="B145" s="39"/>
      <c r="C145" s="222" t="s">
        <v>350</v>
      </c>
      <c r="D145" s="222" t="s">
        <v>274</v>
      </c>
      <c r="E145" s="223" t="s">
        <v>330</v>
      </c>
      <c r="F145" s="224" t="s">
        <v>331</v>
      </c>
      <c r="G145" s="225" t="s">
        <v>225</v>
      </c>
      <c r="H145" s="226">
        <v>18</v>
      </c>
      <c r="I145" s="227"/>
      <c r="J145" s="228">
        <f>ROUND(I145*H145,2)</f>
        <v>0</v>
      </c>
      <c r="K145" s="224" t="s">
        <v>22</v>
      </c>
      <c r="L145" s="229"/>
      <c r="M145" s="230" t="s">
        <v>22</v>
      </c>
      <c r="N145" s="231" t="s">
        <v>44</v>
      </c>
      <c r="O145" s="40"/>
      <c r="P145" s="200">
        <f>O145*H145</f>
        <v>0</v>
      </c>
      <c r="Q145" s="200">
        <v>0.2</v>
      </c>
      <c r="R145" s="200">
        <f>Q145*H145</f>
        <v>3.6</v>
      </c>
      <c r="S145" s="200">
        <v>0</v>
      </c>
      <c r="T145" s="201">
        <f>S145*H145</f>
        <v>0</v>
      </c>
      <c r="AR145" s="22" t="s">
        <v>258</v>
      </c>
      <c r="AT145" s="22" t="s">
        <v>274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1211</v>
      </c>
    </row>
    <row r="146" spans="2:65" s="1" customFormat="1" ht="13.5">
      <c r="B146" s="39"/>
      <c r="C146" s="61"/>
      <c r="D146" s="206" t="s">
        <v>221</v>
      </c>
      <c r="E146" s="61"/>
      <c r="F146" s="207" t="s">
        <v>331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0" customFormat="1" ht="29.85" customHeight="1">
      <c r="B147" s="174"/>
      <c r="C147" s="175"/>
      <c r="D147" s="188" t="s">
        <v>72</v>
      </c>
      <c r="E147" s="189" t="s">
        <v>343</v>
      </c>
      <c r="F147" s="189" t="s">
        <v>344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SUM(P148:P153)</f>
        <v>0</v>
      </c>
      <c r="Q147" s="182"/>
      <c r="R147" s="183">
        <f>SUM(R148:R153)</f>
        <v>0</v>
      </c>
      <c r="S147" s="182"/>
      <c r="T147" s="184">
        <f>SUM(T148:T153)</f>
        <v>0</v>
      </c>
      <c r="AR147" s="185" t="s">
        <v>24</v>
      </c>
      <c r="AT147" s="186" t="s">
        <v>72</v>
      </c>
      <c r="AU147" s="186" t="s">
        <v>24</v>
      </c>
      <c r="AY147" s="185" t="s">
        <v>212</v>
      </c>
      <c r="BK147" s="187">
        <f>SUM(BK148:BK153)</f>
        <v>0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346</v>
      </c>
      <c r="F148" s="193" t="s">
        <v>347</v>
      </c>
      <c r="G148" s="194" t="s">
        <v>253</v>
      </c>
      <c r="H148" s="195">
        <v>11.302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1212</v>
      </c>
    </row>
    <row r="149" spans="2:65" s="1" customFormat="1" ht="27">
      <c r="B149" s="39"/>
      <c r="C149" s="61"/>
      <c r="D149" s="203" t="s">
        <v>221</v>
      </c>
      <c r="E149" s="61"/>
      <c r="F149" s="204" t="s">
        <v>349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" customFormat="1" ht="22.5" customHeight="1">
      <c r="B150" s="39"/>
      <c r="C150" s="191" t="s">
        <v>362</v>
      </c>
      <c r="D150" s="191" t="s">
        <v>214</v>
      </c>
      <c r="E150" s="192" t="s">
        <v>351</v>
      </c>
      <c r="F150" s="193" t="s">
        <v>352</v>
      </c>
      <c r="G150" s="194" t="s">
        <v>253</v>
      </c>
      <c r="H150" s="195">
        <v>11.302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219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219</v>
      </c>
      <c r="BM150" s="22" t="s">
        <v>1213</v>
      </c>
    </row>
    <row r="151" spans="2:65" s="1" customFormat="1" ht="27">
      <c r="B151" s="39"/>
      <c r="C151" s="61"/>
      <c r="D151" s="203" t="s">
        <v>221</v>
      </c>
      <c r="E151" s="61"/>
      <c r="F151" s="204" t="s">
        <v>354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" customFormat="1" ht="22.5" customHeight="1">
      <c r="B152" s="39"/>
      <c r="C152" s="191" t="s">
        <v>371</v>
      </c>
      <c r="D152" s="191" t="s">
        <v>214</v>
      </c>
      <c r="E152" s="192" t="s">
        <v>356</v>
      </c>
      <c r="F152" s="193" t="s">
        <v>357</v>
      </c>
      <c r="G152" s="194" t="s">
        <v>253</v>
      </c>
      <c r="H152" s="195">
        <v>11.302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219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1214</v>
      </c>
    </row>
    <row r="153" spans="2:65" s="1" customFormat="1" ht="13.5">
      <c r="B153" s="39"/>
      <c r="C153" s="61"/>
      <c r="D153" s="206" t="s">
        <v>221</v>
      </c>
      <c r="E153" s="61"/>
      <c r="F153" s="207" t="s">
        <v>359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0" customFormat="1" ht="29.85" customHeight="1">
      <c r="B154" s="174"/>
      <c r="C154" s="175"/>
      <c r="D154" s="188" t="s">
        <v>72</v>
      </c>
      <c r="E154" s="189" t="s">
        <v>360</v>
      </c>
      <c r="F154" s="189" t="s">
        <v>361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SUM(P155:P156)</f>
        <v>0</v>
      </c>
      <c r="Q154" s="182"/>
      <c r="R154" s="183">
        <f>SUM(R155:R156)</f>
        <v>0</v>
      </c>
      <c r="S154" s="182"/>
      <c r="T154" s="184">
        <f>SUM(T155:T156)</f>
        <v>0</v>
      </c>
      <c r="AR154" s="185" t="s">
        <v>24</v>
      </c>
      <c r="AT154" s="186" t="s">
        <v>72</v>
      </c>
      <c r="AU154" s="186" t="s">
        <v>24</v>
      </c>
      <c r="AY154" s="185" t="s">
        <v>212</v>
      </c>
      <c r="BK154" s="187">
        <f>SUM(BK155:BK156)</f>
        <v>0</v>
      </c>
    </row>
    <row r="155" spans="2:65" s="1" customFormat="1" ht="31.5" customHeight="1">
      <c r="B155" s="39"/>
      <c r="C155" s="191" t="s">
        <v>379</v>
      </c>
      <c r="D155" s="191" t="s">
        <v>214</v>
      </c>
      <c r="E155" s="192" t="s">
        <v>363</v>
      </c>
      <c r="F155" s="193" t="s">
        <v>364</v>
      </c>
      <c r="G155" s="194" t="s">
        <v>253</v>
      </c>
      <c r="H155" s="195">
        <v>22.968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219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219</v>
      </c>
      <c r="BM155" s="22" t="s">
        <v>1215</v>
      </c>
    </row>
    <row r="156" spans="2:65" s="1" customFormat="1" ht="27">
      <c r="B156" s="39"/>
      <c r="C156" s="61"/>
      <c r="D156" s="206" t="s">
        <v>221</v>
      </c>
      <c r="E156" s="61"/>
      <c r="F156" s="207" t="s">
        <v>366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221</v>
      </c>
      <c r="AU156" s="22" t="s">
        <v>82</v>
      </c>
    </row>
    <row r="157" spans="2:65" s="10" customFormat="1" ht="37.35" customHeight="1">
      <c r="B157" s="174"/>
      <c r="C157" s="175"/>
      <c r="D157" s="176" t="s">
        <v>72</v>
      </c>
      <c r="E157" s="177" t="s">
        <v>367</v>
      </c>
      <c r="F157" s="177" t="s">
        <v>368</v>
      </c>
      <c r="G157" s="175"/>
      <c r="H157" s="175"/>
      <c r="I157" s="178"/>
      <c r="J157" s="179">
        <f>BK157</f>
        <v>0</v>
      </c>
      <c r="K157" s="175"/>
      <c r="L157" s="180"/>
      <c r="M157" s="181"/>
      <c r="N157" s="182"/>
      <c r="O157" s="182"/>
      <c r="P157" s="183">
        <f>P158+P161</f>
        <v>0</v>
      </c>
      <c r="Q157" s="182"/>
      <c r="R157" s="183">
        <f>R158+R161</f>
        <v>0</v>
      </c>
      <c r="S157" s="182"/>
      <c r="T157" s="184">
        <f>T158+T161</f>
        <v>0</v>
      </c>
      <c r="AR157" s="185" t="s">
        <v>241</v>
      </c>
      <c r="AT157" s="186" t="s">
        <v>72</v>
      </c>
      <c r="AU157" s="186" t="s">
        <v>73</v>
      </c>
      <c r="AY157" s="185" t="s">
        <v>212</v>
      </c>
      <c r="BK157" s="187">
        <f>BK158+BK161</f>
        <v>0</v>
      </c>
    </row>
    <row r="158" spans="2:65" s="10" customFormat="1" ht="19.899999999999999" customHeight="1">
      <c r="B158" s="174"/>
      <c r="C158" s="175"/>
      <c r="D158" s="188" t="s">
        <v>72</v>
      </c>
      <c r="E158" s="189" t="s">
        <v>369</v>
      </c>
      <c r="F158" s="189" t="s">
        <v>370</v>
      </c>
      <c r="G158" s="175"/>
      <c r="H158" s="175"/>
      <c r="I158" s="178"/>
      <c r="J158" s="190">
        <f>BK158</f>
        <v>0</v>
      </c>
      <c r="K158" s="175"/>
      <c r="L158" s="180"/>
      <c r="M158" s="181"/>
      <c r="N158" s="182"/>
      <c r="O158" s="182"/>
      <c r="P158" s="183">
        <f>SUM(P159:P160)</f>
        <v>0</v>
      </c>
      <c r="Q158" s="182"/>
      <c r="R158" s="183">
        <f>SUM(R159:R160)</f>
        <v>0</v>
      </c>
      <c r="S158" s="182"/>
      <c r="T158" s="184">
        <f>SUM(T159:T160)</f>
        <v>0</v>
      </c>
      <c r="AR158" s="185" t="s">
        <v>241</v>
      </c>
      <c r="AT158" s="186" t="s">
        <v>72</v>
      </c>
      <c r="AU158" s="186" t="s">
        <v>24</v>
      </c>
      <c r="AY158" s="185" t="s">
        <v>212</v>
      </c>
      <c r="BK158" s="187">
        <f>SUM(BK159:BK160)</f>
        <v>0</v>
      </c>
    </row>
    <row r="159" spans="2:65" s="1" customFormat="1" ht="22.5" customHeight="1">
      <c r="B159" s="39"/>
      <c r="C159" s="191" t="s">
        <v>568</v>
      </c>
      <c r="D159" s="191" t="s">
        <v>214</v>
      </c>
      <c r="E159" s="192" t="s">
        <v>372</v>
      </c>
      <c r="F159" s="193" t="s">
        <v>370</v>
      </c>
      <c r="G159" s="194" t="s">
        <v>373</v>
      </c>
      <c r="H159" s="195">
        <v>1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374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374</v>
      </c>
      <c r="BM159" s="22" t="s">
        <v>1216</v>
      </c>
    </row>
    <row r="160" spans="2:65" s="1" customFormat="1" ht="13.5">
      <c r="B160" s="39"/>
      <c r="C160" s="61"/>
      <c r="D160" s="206" t="s">
        <v>221</v>
      </c>
      <c r="E160" s="61"/>
      <c r="F160" s="207" t="s">
        <v>376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221</v>
      </c>
      <c r="AU160" s="22" t="s">
        <v>82</v>
      </c>
    </row>
    <row r="161" spans="2:65" s="10" customFormat="1" ht="29.85" customHeight="1">
      <c r="B161" s="174"/>
      <c r="C161" s="175"/>
      <c r="D161" s="188" t="s">
        <v>72</v>
      </c>
      <c r="E161" s="189" t="s">
        <v>377</v>
      </c>
      <c r="F161" s="189" t="s">
        <v>378</v>
      </c>
      <c r="G161" s="175"/>
      <c r="H161" s="175"/>
      <c r="I161" s="178"/>
      <c r="J161" s="190">
        <f>BK161</f>
        <v>0</v>
      </c>
      <c r="K161" s="175"/>
      <c r="L161" s="180"/>
      <c r="M161" s="181"/>
      <c r="N161" s="182"/>
      <c r="O161" s="182"/>
      <c r="P161" s="183">
        <f>SUM(P162:P163)</f>
        <v>0</v>
      </c>
      <c r="Q161" s="182"/>
      <c r="R161" s="183">
        <f>SUM(R162:R163)</f>
        <v>0</v>
      </c>
      <c r="S161" s="182"/>
      <c r="T161" s="184">
        <f>SUM(T162:T163)</f>
        <v>0</v>
      </c>
      <c r="AR161" s="185" t="s">
        <v>241</v>
      </c>
      <c r="AT161" s="186" t="s">
        <v>72</v>
      </c>
      <c r="AU161" s="186" t="s">
        <v>24</v>
      </c>
      <c r="AY161" s="185" t="s">
        <v>212</v>
      </c>
      <c r="BK161" s="187">
        <f>SUM(BK162:BK163)</f>
        <v>0</v>
      </c>
    </row>
    <row r="162" spans="2:65" s="1" customFormat="1" ht="22.5" customHeight="1">
      <c r="B162" s="39"/>
      <c r="C162" s="191" t="s">
        <v>700</v>
      </c>
      <c r="D162" s="191" t="s">
        <v>214</v>
      </c>
      <c r="E162" s="192" t="s">
        <v>380</v>
      </c>
      <c r="F162" s="193" t="s">
        <v>378</v>
      </c>
      <c r="G162" s="194" t="s">
        <v>373</v>
      </c>
      <c r="H162" s="195">
        <v>1</v>
      </c>
      <c r="I162" s="196"/>
      <c r="J162" s="197">
        <f>ROUND(I162*H162,2)</f>
        <v>0</v>
      </c>
      <c r="K162" s="193" t="s">
        <v>218</v>
      </c>
      <c r="L162" s="59"/>
      <c r="M162" s="198" t="s">
        <v>22</v>
      </c>
      <c r="N162" s="199" t="s">
        <v>44</v>
      </c>
      <c r="O162" s="40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AR162" s="22" t="s">
        <v>374</v>
      </c>
      <c r="AT162" s="22" t="s">
        <v>214</v>
      </c>
      <c r="AU162" s="22" t="s">
        <v>82</v>
      </c>
      <c r="AY162" s="22" t="s">
        <v>212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2" t="s">
        <v>24</v>
      </c>
      <c r="BK162" s="202">
        <f>ROUND(I162*H162,2)</f>
        <v>0</v>
      </c>
      <c r="BL162" s="22" t="s">
        <v>374</v>
      </c>
      <c r="BM162" s="22" t="s">
        <v>1217</v>
      </c>
    </row>
    <row r="163" spans="2:65" s="1" customFormat="1" ht="13.5">
      <c r="B163" s="39"/>
      <c r="C163" s="61"/>
      <c r="D163" s="206" t="s">
        <v>221</v>
      </c>
      <c r="E163" s="61"/>
      <c r="F163" s="207" t="s">
        <v>382</v>
      </c>
      <c r="G163" s="61"/>
      <c r="H163" s="61"/>
      <c r="I163" s="161"/>
      <c r="J163" s="61"/>
      <c r="K163" s="61"/>
      <c r="L163" s="59"/>
      <c r="M163" s="232"/>
      <c r="N163" s="233"/>
      <c r="O163" s="233"/>
      <c r="P163" s="233"/>
      <c r="Q163" s="233"/>
      <c r="R163" s="233"/>
      <c r="S163" s="233"/>
      <c r="T163" s="234"/>
      <c r="AT163" s="22" t="s">
        <v>221</v>
      </c>
      <c r="AU163" s="22" t="s">
        <v>82</v>
      </c>
    </row>
    <row r="164" spans="2:65" s="1" customFormat="1" ht="6.95" customHeight="1">
      <c r="B164" s="54"/>
      <c r="C164" s="55"/>
      <c r="D164" s="55"/>
      <c r="E164" s="55"/>
      <c r="F164" s="55"/>
      <c r="G164" s="55"/>
      <c r="H164" s="55"/>
      <c r="I164" s="137"/>
      <c r="J164" s="55"/>
      <c r="K164" s="55"/>
      <c r="L164" s="59"/>
    </row>
  </sheetData>
  <sheetProtection algorithmName="SHA-512" hashValue="Go3NKqat4T6DRDdCENTwphdlDghJaqHsgu3s0EEUPwj9qdxfyf1cNeIK5lZ0WQ4/kkZmqn2IWLlwyBB8p0Gm8Q==" saltValue="akZL0tDihjwesTpf5cZiOw==" spinCount="100000" sheet="1" objects="1" scenarios="1" formatCells="0" formatColumns="0" formatRows="0" sort="0" autoFilter="0"/>
  <autoFilter ref="C85:K163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154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1218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ROUND(SUM(BE86:BE148), 2)</f>
        <v>0</v>
      </c>
      <c r="G30" s="40"/>
      <c r="H30" s="40"/>
      <c r="I30" s="129">
        <v>0.21</v>
      </c>
      <c r="J30" s="128">
        <f>ROUND(ROUND((SUM(BE86:BE148)),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ROUND(SUM(BF86:BF148), 2)</f>
        <v>0</v>
      </c>
      <c r="G31" s="40"/>
      <c r="H31" s="40"/>
      <c r="I31" s="129">
        <v>0.15</v>
      </c>
      <c r="J31" s="128">
        <f>ROUND(ROUND((SUM(BF86:BF148)),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ROUND(SUM(BG86:BG148),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ROUND(SUM(BH86:BH148),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ROUND(SUM(BI86:BI148),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SO25 - Objekt 25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J113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J132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J139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J142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J143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J146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SO25 - Objekt 25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P87+P142</f>
        <v>0</v>
      </c>
      <c r="Q86" s="83"/>
      <c r="R86" s="171">
        <f>R87+R142</f>
        <v>8.0228800000000007</v>
      </c>
      <c r="S86" s="83"/>
      <c r="T86" s="172">
        <f>T87+T142</f>
        <v>4.952</v>
      </c>
      <c r="AT86" s="22" t="s">
        <v>72</v>
      </c>
      <c r="AU86" s="22" t="s">
        <v>185</v>
      </c>
      <c r="BK86" s="173">
        <f>BK87+BK142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P88+P103+P106+P113+P132+P139</f>
        <v>0</v>
      </c>
      <c r="Q87" s="182"/>
      <c r="R87" s="183">
        <f>R88+R103+R106+R113+R132+R139</f>
        <v>8.0228800000000007</v>
      </c>
      <c r="S87" s="182"/>
      <c r="T87" s="184">
        <f>T88+T103+T106+T113+T132+T139</f>
        <v>4.952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BK88+BK103+BK106+BK113+BK132+BK139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4.952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12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3.7919999999999998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1219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4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1.1599999999999999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1220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3.6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1221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387</v>
      </c>
      <c r="G95" s="209"/>
      <c r="H95" s="212">
        <v>3.6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3.6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1222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3.6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1223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7.56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1224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1160</v>
      </c>
      <c r="G102" s="209"/>
      <c r="H102" s="221">
        <v>7.56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12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1225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SUM(P107:P112)</f>
        <v>0</v>
      </c>
      <c r="Q106" s="182"/>
      <c r="R106" s="183">
        <f>SUM(R107:R112)</f>
        <v>6.8839199999999998</v>
      </c>
      <c r="S106" s="182"/>
      <c r="T106" s="184">
        <f>SUM(T107:T112)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SUM(BK107:BK112)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12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4.5359999999999996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1226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12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0.79200000000000004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1227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12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1.55592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1228</v>
      </c>
    </row>
    <row r="112" spans="2:65" s="1" customFormat="1" ht="27">
      <c r="B112" s="39"/>
      <c r="C112" s="61"/>
      <c r="D112" s="206" t="s">
        <v>221</v>
      </c>
      <c r="E112" s="61"/>
      <c r="F112" s="207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264</v>
      </c>
      <c r="F113" s="189" t="s">
        <v>279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SUM(P114:P131)</f>
        <v>0</v>
      </c>
      <c r="Q113" s="182"/>
      <c r="R113" s="183">
        <f>SUM(R114:R131)</f>
        <v>1.13896</v>
      </c>
      <c r="S113" s="182"/>
      <c r="T113" s="184">
        <f>SUM(T114:T131)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SUM(BK114:BK131)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281</v>
      </c>
      <c r="F114" s="193" t="s">
        <v>282</v>
      </c>
      <c r="G114" s="194" t="s">
        <v>283</v>
      </c>
      <c r="H114" s="195">
        <v>1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1229</v>
      </c>
    </row>
    <row r="115" spans="2:65" s="1" customFormat="1" ht="27">
      <c r="B115" s="39"/>
      <c r="C115" s="61"/>
      <c r="D115" s="203" t="s">
        <v>221</v>
      </c>
      <c r="E115" s="61"/>
      <c r="F115" s="204" t="s">
        <v>285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287</v>
      </c>
      <c r="F116" s="193" t="s">
        <v>288</v>
      </c>
      <c r="G116" s="194" t="s">
        <v>283</v>
      </c>
      <c r="H116" s="195">
        <v>30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1230</v>
      </c>
    </row>
    <row r="117" spans="2:65" s="1" customFormat="1" ht="27">
      <c r="B117" s="39"/>
      <c r="C117" s="61"/>
      <c r="D117" s="203" t="s">
        <v>221</v>
      </c>
      <c r="E117" s="61"/>
      <c r="F117" s="204" t="s">
        <v>290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292</v>
      </c>
      <c r="F118" s="193" t="s">
        <v>293</v>
      </c>
      <c r="G118" s="194" t="s">
        <v>283</v>
      </c>
      <c r="H118" s="195">
        <v>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1231</v>
      </c>
    </row>
    <row r="119" spans="2:65" s="1" customFormat="1" ht="13.5">
      <c r="B119" s="39"/>
      <c r="C119" s="61"/>
      <c r="D119" s="203" t="s">
        <v>221</v>
      </c>
      <c r="E119" s="61"/>
      <c r="F119" s="204" t="s">
        <v>295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296</v>
      </c>
      <c r="F120" s="193" t="s">
        <v>297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1232</v>
      </c>
    </row>
    <row r="121" spans="2:65" s="1" customFormat="1" ht="27">
      <c r="B121" s="39"/>
      <c r="C121" s="61"/>
      <c r="D121" s="203" t="s">
        <v>221</v>
      </c>
      <c r="E121" s="61"/>
      <c r="F121" s="204" t="s">
        <v>299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301</v>
      </c>
      <c r="F122" s="193" t="s">
        <v>302</v>
      </c>
      <c r="G122" s="194" t="s">
        <v>283</v>
      </c>
      <c r="H122" s="195">
        <v>10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1233</v>
      </c>
    </row>
    <row r="123" spans="2:65" s="1" customFormat="1" ht="13.5">
      <c r="B123" s="39"/>
      <c r="C123" s="61"/>
      <c r="D123" s="203" t="s">
        <v>221</v>
      </c>
      <c r="E123" s="61"/>
      <c r="F123" s="204" t="s">
        <v>304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306</v>
      </c>
      <c r="F124" s="193" t="s">
        <v>307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1234</v>
      </c>
    </row>
    <row r="125" spans="2:65" s="1" customFormat="1" ht="27">
      <c r="B125" s="39"/>
      <c r="C125" s="61"/>
      <c r="D125" s="203" t="s">
        <v>221</v>
      </c>
      <c r="E125" s="61"/>
      <c r="F125" s="204" t="s">
        <v>309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321</v>
      </c>
      <c r="F126" s="193" t="s">
        <v>322</v>
      </c>
      <c r="G126" s="194" t="s">
        <v>225</v>
      </c>
      <c r="H126" s="195">
        <v>9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2.0000000000000001E-4</v>
      </c>
      <c r="R126" s="200">
        <f>Q126*H126</f>
        <v>1.8000000000000002E-3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1235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324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31.5" customHeight="1">
      <c r="B128" s="39"/>
      <c r="C128" s="191" t="s">
        <v>310</v>
      </c>
      <c r="D128" s="191" t="s">
        <v>214</v>
      </c>
      <c r="E128" s="192" t="s">
        <v>1236</v>
      </c>
      <c r="F128" s="193" t="s">
        <v>1237</v>
      </c>
      <c r="G128" s="194" t="s">
        <v>225</v>
      </c>
      <c r="H128" s="195">
        <v>4</v>
      </c>
      <c r="I128" s="196"/>
      <c r="J128" s="197">
        <f>ROUND(I128*H128,2)</f>
        <v>0</v>
      </c>
      <c r="K128" s="193" t="s">
        <v>226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0.20219000000000001</v>
      </c>
      <c r="R128" s="200">
        <f>Q128*H128</f>
        <v>0.80876000000000003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1238</v>
      </c>
    </row>
    <row r="129" spans="2:65" s="1" customFormat="1" ht="40.5">
      <c r="B129" s="39"/>
      <c r="C129" s="61"/>
      <c r="D129" s="203" t="s">
        <v>221</v>
      </c>
      <c r="E129" s="61"/>
      <c r="F129" s="204" t="s">
        <v>1239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222" t="s">
        <v>315</v>
      </c>
      <c r="D130" s="222" t="s">
        <v>274</v>
      </c>
      <c r="E130" s="223" t="s">
        <v>1240</v>
      </c>
      <c r="F130" s="224" t="s">
        <v>1241</v>
      </c>
      <c r="G130" s="225" t="s">
        <v>283</v>
      </c>
      <c r="H130" s="226">
        <v>4</v>
      </c>
      <c r="I130" s="227"/>
      <c r="J130" s="228">
        <f>ROUND(I130*H130,2)</f>
        <v>0</v>
      </c>
      <c r="K130" s="224" t="s">
        <v>226</v>
      </c>
      <c r="L130" s="229"/>
      <c r="M130" s="230" t="s">
        <v>22</v>
      </c>
      <c r="N130" s="231" t="s">
        <v>44</v>
      </c>
      <c r="O130" s="40"/>
      <c r="P130" s="200">
        <f>O130*H130</f>
        <v>0</v>
      </c>
      <c r="Q130" s="200">
        <v>8.2100000000000006E-2</v>
      </c>
      <c r="R130" s="200">
        <f>Q130*H130</f>
        <v>0.32840000000000003</v>
      </c>
      <c r="S130" s="200">
        <v>0</v>
      </c>
      <c r="T130" s="201">
        <f>S130*H130</f>
        <v>0</v>
      </c>
      <c r="AR130" s="22" t="s">
        <v>258</v>
      </c>
      <c r="AT130" s="22" t="s">
        <v>274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1242</v>
      </c>
    </row>
    <row r="131" spans="2:65" s="1" customFormat="1" ht="13.5">
      <c r="B131" s="39"/>
      <c r="C131" s="61"/>
      <c r="D131" s="206" t="s">
        <v>221</v>
      </c>
      <c r="E131" s="61"/>
      <c r="F131" s="207" t="s">
        <v>1243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0" customFormat="1" ht="29.85" customHeight="1">
      <c r="B132" s="174"/>
      <c r="C132" s="175"/>
      <c r="D132" s="188" t="s">
        <v>72</v>
      </c>
      <c r="E132" s="189" t="s">
        <v>343</v>
      </c>
      <c r="F132" s="189" t="s">
        <v>344</v>
      </c>
      <c r="G132" s="175"/>
      <c r="H132" s="175"/>
      <c r="I132" s="178"/>
      <c r="J132" s="190">
        <f>BK132</f>
        <v>0</v>
      </c>
      <c r="K132" s="175"/>
      <c r="L132" s="180"/>
      <c r="M132" s="181"/>
      <c r="N132" s="182"/>
      <c r="O132" s="182"/>
      <c r="P132" s="183">
        <f>SUM(P133:P138)</f>
        <v>0</v>
      </c>
      <c r="Q132" s="182"/>
      <c r="R132" s="183">
        <f>SUM(R133:R138)</f>
        <v>0</v>
      </c>
      <c r="S132" s="182"/>
      <c r="T132" s="184">
        <f>SUM(T133:T138)</f>
        <v>0</v>
      </c>
      <c r="AR132" s="185" t="s">
        <v>24</v>
      </c>
      <c r="AT132" s="186" t="s">
        <v>72</v>
      </c>
      <c r="AU132" s="186" t="s">
        <v>24</v>
      </c>
      <c r="AY132" s="185" t="s">
        <v>212</v>
      </c>
      <c r="BK132" s="187">
        <f>SUM(BK133:BK138)</f>
        <v>0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346</v>
      </c>
      <c r="F133" s="193" t="s">
        <v>347</v>
      </c>
      <c r="G133" s="194" t="s">
        <v>253</v>
      </c>
      <c r="H133" s="195">
        <v>4.952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1244</v>
      </c>
    </row>
    <row r="134" spans="2:65" s="1" customFormat="1" ht="27">
      <c r="B134" s="39"/>
      <c r="C134" s="61"/>
      <c r="D134" s="203" t="s">
        <v>221</v>
      </c>
      <c r="E134" s="61"/>
      <c r="F134" s="204" t="s">
        <v>349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351</v>
      </c>
      <c r="F135" s="193" t="s">
        <v>352</v>
      </c>
      <c r="G135" s="194" t="s">
        <v>253</v>
      </c>
      <c r="H135" s="195">
        <v>4.952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1245</v>
      </c>
    </row>
    <row r="136" spans="2:65" s="1" customFormat="1" ht="27">
      <c r="B136" s="39"/>
      <c r="C136" s="61"/>
      <c r="D136" s="203" t="s">
        <v>221</v>
      </c>
      <c r="E136" s="61"/>
      <c r="F136" s="204" t="s">
        <v>354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356</v>
      </c>
      <c r="F137" s="193" t="s">
        <v>357</v>
      </c>
      <c r="G137" s="194" t="s">
        <v>253</v>
      </c>
      <c r="H137" s="195">
        <v>4.952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1246</v>
      </c>
    </row>
    <row r="138" spans="2:65" s="1" customFormat="1" ht="13.5">
      <c r="B138" s="39"/>
      <c r="C138" s="61"/>
      <c r="D138" s="206" t="s">
        <v>221</v>
      </c>
      <c r="E138" s="61"/>
      <c r="F138" s="207" t="s">
        <v>359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0" customFormat="1" ht="29.85" customHeight="1">
      <c r="B139" s="174"/>
      <c r="C139" s="175"/>
      <c r="D139" s="188" t="s">
        <v>72</v>
      </c>
      <c r="E139" s="189" t="s">
        <v>360</v>
      </c>
      <c r="F139" s="189" t="s">
        <v>361</v>
      </c>
      <c r="G139" s="175"/>
      <c r="H139" s="175"/>
      <c r="I139" s="178"/>
      <c r="J139" s="190">
        <f>BK139</f>
        <v>0</v>
      </c>
      <c r="K139" s="175"/>
      <c r="L139" s="180"/>
      <c r="M139" s="181"/>
      <c r="N139" s="182"/>
      <c r="O139" s="182"/>
      <c r="P139" s="183">
        <f>SUM(P140:P141)</f>
        <v>0</v>
      </c>
      <c r="Q139" s="182"/>
      <c r="R139" s="183">
        <f>SUM(R140:R141)</f>
        <v>0</v>
      </c>
      <c r="S139" s="182"/>
      <c r="T139" s="184">
        <f>SUM(T140:T141)</f>
        <v>0</v>
      </c>
      <c r="AR139" s="185" t="s">
        <v>24</v>
      </c>
      <c r="AT139" s="186" t="s">
        <v>72</v>
      </c>
      <c r="AU139" s="186" t="s">
        <v>24</v>
      </c>
      <c r="AY139" s="185" t="s">
        <v>212</v>
      </c>
      <c r="BK139" s="187">
        <f>SUM(BK140:BK141)</f>
        <v>0</v>
      </c>
    </row>
    <row r="140" spans="2:65" s="1" customFormat="1" ht="31.5" customHeight="1">
      <c r="B140" s="39"/>
      <c r="C140" s="191" t="s">
        <v>333</v>
      </c>
      <c r="D140" s="191" t="s">
        <v>214</v>
      </c>
      <c r="E140" s="192" t="s">
        <v>363</v>
      </c>
      <c r="F140" s="193" t="s">
        <v>364</v>
      </c>
      <c r="G140" s="194" t="s">
        <v>253</v>
      </c>
      <c r="H140" s="195">
        <v>8.0229999999999997</v>
      </c>
      <c r="I140" s="196"/>
      <c r="J140" s="197">
        <f>ROUND(I140*H140,2)</f>
        <v>0</v>
      </c>
      <c r="K140" s="193" t="s">
        <v>218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1247</v>
      </c>
    </row>
    <row r="141" spans="2:65" s="1" customFormat="1" ht="27">
      <c r="B141" s="39"/>
      <c r="C141" s="61"/>
      <c r="D141" s="206" t="s">
        <v>221</v>
      </c>
      <c r="E141" s="61"/>
      <c r="F141" s="207" t="s">
        <v>366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0" customFormat="1" ht="37.35" customHeight="1">
      <c r="B142" s="174"/>
      <c r="C142" s="175"/>
      <c r="D142" s="176" t="s">
        <v>72</v>
      </c>
      <c r="E142" s="177" t="s">
        <v>367</v>
      </c>
      <c r="F142" s="177" t="s">
        <v>368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P143+P146</f>
        <v>0</v>
      </c>
      <c r="Q142" s="182"/>
      <c r="R142" s="183">
        <f>R143+R146</f>
        <v>0</v>
      </c>
      <c r="S142" s="182"/>
      <c r="T142" s="184">
        <f>T143+T146</f>
        <v>0</v>
      </c>
      <c r="AR142" s="185" t="s">
        <v>241</v>
      </c>
      <c r="AT142" s="186" t="s">
        <v>72</v>
      </c>
      <c r="AU142" s="186" t="s">
        <v>73</v>
      </c>
      <c r="AY142" s="185" t="s">
        <v>212</v>
      </c>
      <c r="BK142" s="187">
        <f>BK143+BK146</f>
        <v>0</v>
      </c>
    </row>
    <row r="143" spans="2:65" s="10" customFormat="1" ht="19.899999999999999" customHeight="1">
      <c r="B143" s="174"/>
      <c r="C143" s="175"/>
      <c r="D143" s="188" t="s">
        <v>72</v>
      </c>
      <c r="E143" s="189" t="s">
        <v>369</v>
      </c>
      <c r="F143" s="189" t="s">
        <v>370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SUM(P144:P145)</f>
        <v>0</v>
      </c>
      <c r="Q143" s="182"/>
      <c r="R143" s="183">
        <f>SUM(R144:R145)</f>
        <v>0</v>
      </c>
      <c r="S143" s="182"/>
      <c r="T143" s="184">
        <f>SUM(T144:T145)</f>
        <v>0</v>
      </c>
      <c r="AR143" s="185" t="s">
        <v>241</v>
      </c>
      <c r="AT143" s="186" t="s">
        <v>72</v>
      </c>
      <c r="AU143" s="186" t="s">
        <v>24</v>
      </c>
      <c r="AY143" s="185" t="s">
        <v>212</v>
      </c>
      <c r="BK143" s="187">
        <f>SUM(BK144:BK145)</f>
        <v>0</v>
      </c>
    </row>
    <row r="144" spans="2:65" s="1" customFormat="1" ht="22.5" customHeight="1">
      <c r="B144" s="39"/>
      <c r="C144" s="191" t="s">
        <v>338</v>
      </c>
      <c r="D144" s="191" t="s">
        <v>214</v>
      </c>
      <c r="E144" s="192" t="s">
        <v>372</v>
      </c>
      <c r="F144" s="193" t="s">
        <v>370</v>
      </c>
      <c r="G144" s="194" t="s">
        <v>373</v>
      </c>
      <c r="H144" s="195">
        <v>1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374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374</v>
      </c>
      <c r="BM144" s="22" t="s">
        <v>1248</v>
      </c>
    </row>
    <row r="145" spans="2:65" s="1" customFormat="1" ht="13.5">
      <c r="B145" s="39"/>
      <c r="C145" s="61"/>
      <c r="D145" s="206" t="s">
        <v>221</v>
      </c>
      <c r="E145" s="61"/>
      <c r="F145" s="207" t="s">
        <v>376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0" customFormat="1" ht="29.85" customHeight="1">
      <c r="B146" s="174"/>
      <c r="C146" s="175"/>
      <c r="D146" s="188" t="s">
        <v>72</v>
      </c>
      <c r="E146" s="189" t="s">
        <v>377</v>
      </c>
      <c r="F146" s="189" t="s">
        <v>378</v>
      </c>
      <c r="G146" s="175"/>
      <c r="H146" s="175"/>
      <c r="I146" s="178"/>
      <c r="J146" s="190">
        <f>BK146</f>
        <v>0</v>
      </c>
      <c r="K146" s="175"/>
      <c r="L146" s="180"/>
      <c r="M146" s="181"/>
      <c r="N146" s="182"/>
      <c r="O146" s="182"/>
      <c r="P146" s="183">
        <f>SUM(P147:P148)</f>
        <v>0</v>
      </c>
      <c r="Q146" s="182"/>
      <c r="R146" s="183">
        <f>SUM(R147:R148)</f>
        <v>0</v>
      </c>
      <c r="S146" s="182"/>
      <c r="T146" s="184">
        <f>SUM(T147:T148)</f>
        <v>0</v>
      </c>
      <c r="AR146" s="185" t="s">
        <v>241</v>
      </c>
      <c r="AT146" s="186" t="s">
        <v>72</v>
      </c>
      <c r="AU146" s="186" t="s">
        <v>24</v>
      </c>
      <c r="AY146" s="185" t="s">
        <v>212</v>
      </c>
      <c r="BK146" s="187">
        <f>SUM(BK147:BK148)</f>
        <v>0</v>
      </c>
    </row>
    <row r="147" spans="2:65" s="1" customFormat="1" ht="22.5" customHeight="1">
      <c r="B147" s="39"/>
      <c r="C147" s="191" t="s">
        <v>345</v>
      </c>
      <c r="D147" s="191" t="s">
        <v>214</v>
      </c>
      <c r="E147" s="192" t="s">
        <v>380</v>
      </c>
      <c r="F147" s="193" t="s">
        <v>378</v>
      </c>
      <c r="G147" s="194" t="s">
        <v>373</v>
      </c>
      <c r="H147" s="195">
        <v>1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374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374</v>
      </c>
      <c r="BM147" s="22" t="s">
        <v>1249</v>
      </c>
    </row>
    <row r="148" spans="2:65" s="1" customFormat="1" ht="13.5">
      <c r="B148" s="39"/>
      <c r="C148" s="61"/>
      <c r="D148" s="206" t="s">
        <v>221</v>
      </c>
      <c r="E148" s="61"/>
      <c r="F148" s="207" t="s">
        <v>382</v>
      </c>
      <c r="G148" s="61"/>
      <c r="H148" s="61"/>
      <c r="I148" s="161"/>
      <c r="J148" s="61"/>
      <c r="K148" s="61"/>
      <c r="L148" s="59"/>
      <c r="M148" s="232"/>
      <c r="N148" s="233"/>
      <c r="O148" s="233"/>
      <c r="P148" s="233"/>
      <c r="Q148" s="233"/>
      <c r="R148" s="233"/>
      <c r="S148" s="233"/>
      <c r="T148" s="234"/>
      <c r="AT148" s="22" t="s">
        <v>221</v>
      </c>
      <c r="AU148" s="22" t="s">
        <v>82</v>
      </c>
    </row>
    <row r="149" spans="2:65" s="1" customFormat="1" ht="6.95" customHeight="1">
      <c r="B149" s="54"/>
      <c r="C149" s="55"/>
      <c r="D149" s="55"/>
      <c r="E149" s="55"/>
      <c r="F149" s="55"/>
      <c r="G149" s="55"/>
      <c r="H149" s="55"/>
      <c r="I149" s="137"/>
      <c r="J149" s="55"/>
      <c r="K149" s="55"/>
      <c r="L149" s="59"/>
    </row>
  </sheetData>
  <sheetProtection algorithmName="SHA-512" hashValue="6KKZczFkZJOlkNmQ4YBWaUlRTvZnQOzgIuroWAo4nqz8g8OZKToddqBRB7KmMac4bn2qGw3NXeXG+3i0TL4Ilg==" saltValue="TGgsKqWjpYkamSsufOcz6g==" spinCount="100000" sheet="1" objects="1" scenarios="1" formatCells="0" formatColumns="0" formatRows="0" sort="0" autoFilter="0"/>
  <autoFilter ref="C85:K148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157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1250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ROUND(SUM(BE86:BE160), 2)</f>
        <v>0</v>
      </c>
      <c r="G30" s="40"/>
      <c r="H30" s="40"/>
      <c r="I30" s="129">
        <v>0.21</v>
      </c>
      <c r="J30" s="128">
        <f>ROUND(ROUND((SUM(BE86:BE160)),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ROUND(SUM(BF86:BF160), 2)</f>
        <v>0</v>
      </c>
      <c r="G31" s="40"/>
      <c r="H31" s="40"/>
      <c r="I31" s="129">
        <v>0.15</v>
      </c>
      <c r="J31" s="128">
        <f>ROUND(ROUND((SUM(BF86:BF160)),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ROUND(SUM(BG86:BG160),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ROUND(SUM(BH86:BH160),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ROUND(SUM(BI86:BI160),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SO26 - Objekt 26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J110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J113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J120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J144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J151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J154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J155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J158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SO26 - Objekt 26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P87+P154</f>
        <v>0</v>
      </c>
      <c r="Q86" s="83"/>
      <c r="R86" s="171">
        <f>R87+R154</f>
        <v>45.478604999999988</v>
      </c>
      <c r="S86" s="83"/>
      <c r="T86" s="172">
        <f>T87+T154</f>
        <v>15.524000000000001</v>
      </c>
      <c r="AT86" s="22" t="s">
        <v>72</v>
      </c>
      <c r="AU86" s="22" t="s">
        <v>185</v>
      </c>
      <c r="BK86" s="173">
        <f>BK87+BK154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P88+P110+P113+P120+P144+P151</f>
        <v>0</v>
      </c>
      <c r="Q87" s="182"/>
      <c r="R87" s="183">
        <f>R88+R110+R113+R120+R144+R151</f>
        <v>45.478604999999988</v>
      </c>
      <c r="S87" s="182"/>
      <c r="T87" s="184">
        <f>T88+T110+T113+T120+T144+T151</f>
        <v>15.524000000000001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BK88+BK110+BK113+BK120+BK144+BK151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SUM(P89:P109)</f>
        <v>0</v>
      </c>
      <c r="Q88" s="182"/>
      <c r="R88" s="183">
        <f>SUM(R89:R109)</f>
        <v>0.34687500000000004</v>
      </c>
      <c r="S88" s="182"/>
      <c r="T88" s="184">
        <f>SUM(T89:T109)</f>
        <v>12.324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SUM(BK89:BK109)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39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12.324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1251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230</v>
      </c>
      <c r="F91" s="193" t="s">
        <v>231</v>
      </c>
      <c r="G91" s="194" t="s">
        <v>232</v>
      </c>
      <c r="H91" s="195">
        <v>17.399999999999999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1252</v>
      </c>
    </row>
    <row r="92" spans="2:65" s="1" customFormat="1" ht="27">
      <c r="B92" s="39"/>
      <c r="C92" s="61"/>
      <c r="D92" s="206" t="s">
        <v>221</v>
      </c>
      <c r="E92" s="61"/>
      <c r="F92" s="207" t="s">
        <v>234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1" customFormat="1" ht="13.5">
      <c r="B93" s="208"/>
      <c r="C93" s="209"/>
      <c r="D93" s="203" t="s">
        <v>235</v>
      </c>
      <c r="E93" s="210" t="s">
        <v>22</v>
      </c>
      <c r="F93" s="211" t="s">
        <v>1253</v>
      </c>
      <c r="G93" s="209"/>
      <c r="H93" s="212">
        <v>17.399999999999999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235</v>
      </c>
      <c r="AU93" s="218" t="s">
        <v>82</v>
      </c>
      <c r="AV93" s="11" t="s">
        <v>82</v>
      </c>
      <c r="AW93" s="11" t="s">
        <v>37</v>
      </c>
      <c r="AX93" s="11" t="s">
        <v>24</v>
      </c>
      <c r="AY93" s="218" t="s">
        <v>212</v>
      </c>
    </row>
    <row r="94" spans="2:65" s="1" customFormat="1" ht="22.5" customHeight="1">
      <c r="B94" s="39"/>
      <c r="C94" s="191" t="s">
        <v>229</v>
      </c>
      <c r="D94" s="191" t="s">
        <v>214</v>
      </c>
      <c r="E94" s="192" t="s">
        <v>242</v>
      </c>
      <c r="F94" s="193" t="s">
        <v>243</v>
      </c>
      <c r="G94" s="194" t="s">
        <v>232</v>
      </c>
      <c r="H94" s="195">
        <v>17.399999999999999</v>
      </c>
      <c r="I94" s="196"/>
      <c r="J94" s="197">
        <f>ROUND(I94*H94,2)</f>
        <v>0</v>
      </c>
      <c r="K94" s="193" t="s">
        <v>218</v>
      </c>
      <c r="L94" s="59"/>
      <c r="M94" s="198" t="s">
        <v>22</v>
      </c>
      <c r="N94" s="199" t="s">
        <v>44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219</v>
      </c>
      <c r="AT94" s="22" t="s">
        <v>214</v>
      </c>
      <c r="AU94" s="22" t="s">
        <v>82</v>
      </c>
      <c r="AY94" s="22" t="s">
        <v>212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219</v>
      </c>
      <c r="BM94" s="22" t="s">
        <v>1254</v>
      </c>
    </row>
    <row r="95" spans="2:65" s="1" customFormat="1" ht="40.5">
      <c r="B95" s="39"/>
      <c r="C95" s="61"/>
      <c r="D95" s="203" t="s">
        <v>221</v>
      </c>
      <c r="E95" s="61"/>
      <c r="F95" s="204" t="s">
        <v>245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221</v>
      </c>
      <c r="AU95" s="22" t="s">
        <v>82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247</v>
      </c>
      <c r="F96" s="193" t="s">
        <v>248</v>
      </c>
      <c r="G96" s="194" t="s">
        <v>232</v>
      </c>
      <c r="H96" s="195">
        <v>17.399999999999999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1255</v>
      </c>
    </row>
    <row r="97" spans="2:65" s="1" customFormat="1" ht="13.5">
      <c r="B97" s="39"/>
      <c r="C97" s="61"/>
      <c r="D97" s="203" t="s">
        <v>221</v>
      </c>
      <c r="E97" s="61"/>
      <c r="F97" s="204" t="s">
        <v>248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251</v>
      </c>
      <c r="F98" s="193" t="s">
        <v>252</v>
      </c>
      <c r="G98" s="194" t="s">
        <v>253</v>
      </c>
      <c r="H98" s="195">
        <v>36.54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1256</v>
      </c>
    </row>
    <row r="99" spans="2:65" s="1" customFormat="1" ht="13.5">
      <c r="B99" s="39"/>
      <c r="C99" s="61"/>
      <c r="D99" s="206" t="s">
        <v>221</v>
      </c>
      <c r="E99" s="61"/>
      <c r="F99" s="207" t="s">
        <v>255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1" customFormat="1" ht="13.5">
      <c r="B100" s="208"/>
      <c r="C100" s="209"/>
      <c r="D100" s="203" t="s">
        <v>235</v>
      </c>
      <c r="E100" s="210" t="s">
        <v>22</v>
      </c>
      <c r="F100" s="211" t="s">
        <v>1257</v>
      </c>
      <c r="G100" s="209"/>
      <c r="H100" s="212">
        <v>36.54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235</v>
      </c>
      <c r="AU100" s="218" t="s">
        <v>82</v>
      </c>
      <c r="AV100" s="11" t="s">
        <v>82</v>
      </c>
      <c r="AW100" s="11" t="s">
        <v>37</v>
      </c>
      <c r="AX100" s="11" t="s">
        <v>24</v>
      </c>
      <c r="AY100" s="218" t="s">
        <v>212</v>
      </c>
    </row>
    <row r="101" spans="2:65" s="1" customFormat="1" ht="22.5" customHeight="1">
      <c r="B101" s="39"/>
      <c r="C101" s="191" t="s">
        <v>246</v>
      </c>
      <c r="D101" s="191" t="s">
        <v>214</v>
      </c>
      <c r="E101" s="192" t="s">
        <v>645</v>
      </c>
      <c r="F101" s="193" t="s">
        <v>646</v>
      </c>
      <c r="G101" s="194" t="s">
        <v>217</v>
      </c>
      <c r="H101" s="195">
        <v>11</v>
      </c>
      <c r="I101" s="196"/>
      <c r="J101" s="197">
        <f>ROUND(I101*H101,2)</f>
        <v>0</v>
      </c>
      <c r="K101" s="193" t="s">
        <v>218</v>
      </c>
      <c r="L101" s="59"/>
      <c r="M101" s="198" t="s">
        <v>22</v>
      </c>
      <c r="N101" s="199" t="s">
        <v>44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219</v>
      </c>
      <c r="AT101" s="22" t="s">
        <v>214</v>
      </c>
      <c r="AU101" s="22" t="s">
        <v>82</v>
      </c>
      <c r="AY101" s="22" t="s">
        <v>212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219</v>
      </c>
      <c r="BM101" s="22" t="s">
        <v>1258</v>
      </c>
    </row>
    <row r="102" spans="2:65" s="1" customFormat="1" ht="27">
      <c r="B102" s="39"/>
      <c r="C102" s="61"/>
      <c r="D102" s="203" t="s">
        <v>221</v>
      </c>
      <c r="E102" s="61"/>
      <c r="F102" s="204" t="s">
        <v>648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221</v>
      </c>
      <c r="AU102" s="22" t="s">
        <v>82</v>
      </c>
    </row>
    <row r="103" spans="2:65" s="1" customFormat="1" ht="22.5" customHeight="1">
      <c r="B103" s="39"/>
      <c r="C103" s="222" t="s">
        <v>250</v>
      </c>
      <c r="D103" s="222" t="s">
        <v>274</v>
      </c>
      <c r="E103" s="223" t="s">
        <v>649</v>
      </c>
      <c r="F103" s="224" t="s">
        <v>650</v>
      </c>
      <c r="G103" s="225" t="s">
        <v>651</v>
      </c>
      <c r="H103" s="226">
        <v>0.16500000000000001</v>
      </c>
      <c r="I103" s="227"/>
      <c r="J103" s="228">
        <f>ROUND(I103*H103,2)</f>
        <v>0</v>
      </c>
      <c r="K103" s="224" t="s">
        <v>218</v>
      </c>
      <c r="L103" s="229"/>
      <c r="M103" s="230" t="s">
        <v>22</v>
      </c>
      <c r="N103" s="231" t="s">
        <v>44</v>
      </c>
      <c r="O103" s="40"/>
      <c r="P103" s="200">
        <f>O103*H103</f>
        <v>0</v>
      </c>
      <c r="Q103" s="200">
        <v>1E-3</v>
      </c>
      <c r="R103" s="200">
        <f>Q103*H103</f>
        <v>1.65E-4</v>
      </c>
      <c r="S103" s="200">
        <v>0</v>
      </c>
      <c r="T103" s="201">
        <f>S103*H103</f>
        <v>0</v>
      </c>
      <c r="AR103" s="22" t="s">
        <v>258</v>
      </c>
      <c r="AT103" s="22" t="s">
        <v>274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1259</v>
      </c>
    </row>
    <row r="104" spans="2:65" s="1" customFormat="1" ht="13.5">
      <c r="B104" s="39"/>
      <c r="C104" s="61"/>
      <c r="D104" s="206" t="s">
        <v>221</v>
      </c>
      <c r="E104" s="61"/>
      <c r="F104" s="207" t="s">
        <v>653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1" customFormat="1" ht="13.5">
      <c r="B105" s="208"/>
      <c r="C105" s="209"/>
      <c r="D105" s="203" t="s">
        <v>235</v>
      </c>
      <c r="E105" s="209"/>
      <c r="F105" s="211" t="s">
        <v>1260</v>
      </c>
      <c r="G105" s="209"/>
      <c r="H105" s="212">
        <v>0.16500000000000001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235</v>
      </c>
      <c r="AU105" s="218" t="s">
        <v>82</v>
      </c>
      <c r="AV105" s="11" t="s">
        <v>82</v>
      </c>
      <c r="AW105" s="11" t="s">
        <v>6</v>
      </c>
      <c r="AX105" s="11" t="s">
        <v>24</v>
      </c>
      <c r="AY105" s="218" t="s">
        <v>212</v>
      </c>
    </row>
    <row r="106" spans="2:65" s="1" customFormat="1" ht="31.5" customHeight="1">
      <c r="B106" s="39"/>
      <c r="C106" s="191" t="s">
        <v>258</v>
      </c>
      <c r="D106" s="191" t="s">
        <v>214</v>
      </c>
      <c r="E106" s="192" t="s">
        <v>655</v>
      </c>
      <c r="F106" s="193" t="s">
        <v>656</v>
      </c>
      <c r="G106" s="194" t="s">
        <v>217</v>
      </c>
      <c r="H106" s="195">
        <v>11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1261</v>
      </c>
    </row>
    <row r="107" spans="2:65" s="1" customFormat="1" ht="27">
      <c r="B107" s="39"/>
      <c r="C107" s="61"/>
      <c r="D107" s="203" t="s">
        <v>221</v>
      </c>
      <c r="E107" s="61"/>
      <c r="F107" s="204" t="s">
        <v>658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" customFormat="1" ht="22.5" customHeight="1">
      <c r="B108" s="39"/>
      <c r="C108" s="222" t="s">
        <v>264</v>
      </c>
      <c r="D108" s="222" t="s">
        <v>274</v>
      </c>
      <c r="E108" s="223" t="s">
        <v>659</v>
      </c>
      <c r="F108" s="224" t="s">
        <v>660</v>
      </c>
      <c r="G108" s="225" t="s">
        <v>232</v>
      </c>
      <c r="H108" s="226">
        <v>1.651</v>
      </c>
      <c r="I108" s="227"/>
      <c r="J108" s="228">
        <f>ROUND(I108*H108,2)</f>
        <v>0</v>
      </c>
      <c r="K108" s="224" t="s">
        <v>218</v>
      </c>
      <c r="L108" s="229"/>
      <c r="M108" s="230" t="s">
        <v>22</v>
      </c>
      <c r="N108" s="231" t="s">
        <v>44</v>
      </c>
      <c r="O108" s="40"/>
      <c r="P108" s="200">
        <f>O108*H108</f>
        <v>0</v>
      </c>
      <c r="Q108" s="200">
        <v>0.21</v>
      </c>
      <c r="R108" s="200">
        <f>Q108*H108</f>
        <v>0.34671000000000002</v>
      </c>
      <c r="S108" s="200">
        <v>0</v>
      </c>
      <c r="T108" s="201">
        <f>S108*H108</f>
        <v>0</v>
      </c>
      <c r="AR108" s="22" t="s">
        <v>258</v>
      </c>
      <c r="AT108" s="22" t="s">
        <v>274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1262</v>
      </c>
    </row>
    <row r="109" spans="2:65" s="1" customFormat="1" ht="13.5">
      <c r="B109" s="39"/>
      <c r="C109" s="61"/>
      <c r="D109" s="206" t="s">
        <v>221</v>
      </c>
      <c r="E109" s="61"/>
      <c r="F109" s="207" t="s">
        <v>662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0" customFormat="1" ht="29.85" customHeight="1">
      <c r="B110" s="174"/>
      <c r="C110" s="175"/>
      <c r="D110" s="188" t="s">
        <v>72</v>
      </c>
      <c r="E110" s="189" t="s">
        <v>82</v>
      </c>
      <c r="F110" s="189" t="s">
        <v>257</v>
      </c>
      <c r="G110" s="175"/>
      <c r="H110" s="175"/>
      <c r="I110" s="178"/>
      <c r="J110" s="190">
        <f>BK110</f>
        <v>0</v>
      </c>
      <c r="K110" s="175"/>
      <c r="L110" s="180"/>
      <c r="M110" s="181"/>
      <c r="N110" s="182"/>
      <c r="O110" s="182"/>
      <c r="P110" s="183">
        <f>SUM(P111:P112)</f>
        <v>0</v>
      </c>
      <c r="Q110" s="182"/>
      <c r="R110" s="183">
        <f>SUM(R111:R112)</f>
        <v>0</v>
      </c>
      <c r="S110" s="182"/>
      <c r="T110" s="184">
        <f>SUM(T111:T112)</f>
        <v>0</v>
      </c>
      <c r="AR110" s="185" t="s">
        <v>24</v>
      </c>
      <c r="AT110" s="186" t="s">
        <v>72</v>
      </c>
      <c r="AU110" s="186" t="s">
        <v>24</v>
      </c>
      <c r="AY110" s="185" t="s">
        <v>212</v>
      </c>
      <c r="BK110" s="187">
        <f>SUM(BK111:BK112)</f>
        <v>0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259</v>
      </c>
      <c r="F111" s="193" t="s">
        <v>260</v>
      </c>
      <c r="G111" s="194" t="s">
        <v>217</v>
      </c>
      <c r="H111" s="195">
        <v>58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1263</v>
      </c>
    </row>
    <row r="112" spans="2:65" s="1" customFormat="1" ht="27">
      <c r="B112" s="39"/>
      <c r="C112" s="61"/>
      <c r="D112" s="206" t="s">
        <v>221</v>
      </c>
      <c r="E112" s="61"/>
      <c r="F112" s="207" t="s">
        <v>262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241</v>
      </c>
      <c r="F113" s="189" t="s">
        <v>263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SUM(P114:P119)</f>
        <v>0</v>
      </c>
      <c r="Q113" s="182"/>
      <c r="R113" s="183">
        <f>SUM(R114:R119)</f>
        <v>33.272279999999995</v>
      </c>
      <c r="S113" s="182"/>
      <c r="T113" s="184">
        <f>SUM(T114:T119)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SUM(BK114:BK119)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394</v>
      </c>
      <c r="F114" s="193" t="s">
        <v>395</v>
      </c>
      <c r="G114" s="194" t="s">
        <v>217</v>
      </c>
      <c r="H114" s="195">
        <v>58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0.378</v>
      </c>
      <c r="R114" s="200">
        <f>Q114*H114</f>
        <v>21.923999999999999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1264</v>
      </c>
    </row>
    <row r="115" spans="2:65" s="1" customFormat="1" ht="13.5">
      <c r="B115" s="39"/>
      <c r="C115" s="61"/>
      <c r="D115" s="203" t="s">
        <v>221</v>
      </c>
      <c r="E115" s="61"/>
      <c r="F115" s="204" t="s">
        <v>397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398</v>
      </c>
      <c r="F116" s="193" t="s">
        <v>399</v>
      </c>
      <c r="G116" s="194" t="s">
        <v>217</v>
      </c>
      <c r="H116" s="195">
        <v>58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6.6000000000000003E-2</v>
      </c>
      <c r="R116" s="200">
        <f>Q116*H116</f>
        <v>3.8280000000000003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1265</v>
      </c>
    </row>
    <row r="117" spans="2:65" s="1" customFormat="1" ht="13.5">
      <c r="B117" s="39"/>
      <c r="C117" s="61"/>
      <c r="D117" s="203" t="s">
        <v>221</v>
      </c>
      <c r="E117" s="61"/>
      <c r="F117" s="204" t="s">
        <v>401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402</v>
      </c>
      <c r="F118" s="193" t="s">
        <v>403</v>
      </c>
      <c r="G118" s="194" t="s">
        <v>217</v>
      </c>
      <c r="H118" s="195">
        <v>58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0.12966</v>
      </c>
      <c r="R118" s="200">
        <f>Q118*H118</f>
        <v>7.5202799999999996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1266</v>
      </c>
    </row>
    <row r="119" spans="2:65" s="1" customFormat="1" ht="27">
      <c r="B119" s="39"/>
      <c r="C119" s="61"/>
      <c r="D119" s="206" t="s">
        <v>221</v>
      </c>
      <c r="E119" s="61"/>
      <c r="F119" s="207" t="s">
        <v>405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0" customFormat="1" ht="29.85" customHeight="1">
      <c r="B120" s="174"/>
      <c r="C120" s="175"/>
      <c r="D120" s="188" t="s">
        <v>72</v>
      </c>
      <c r="E120" s="189" t="s">
        <v>264</v>
      </c>
      <c r="F120" s="189" t="s">
        <v>279</v>
      </c>
      <c r="G120" s="175"/>
      <c r="H120" s="175"/>
      <c r="I120" s="178"/>
      <c r="J120" s="190">
        <f>BK120</f>
        <v>0</v>
      </c>
      <c r="K120" s="175"/>
      <c r="L120" s="180"/>
      <c r="M120" s="181"/>
      <c r="N120" s="182"/>
      <c r="O120" s="182"/>
      <c r="P120" s="183">
        <f>SUM(P121:P143)</f>
        <v>0</v>
      </c>
      <c r="Q120" s="182"/>
      <c r="R120" s="183">
        <f>SUM(R121:R143)</f>
        <v>11.859449999999999</v>
      </c>
      <c r="S120" s="182"/>
      <c r="T120" s="184">
        <f>SUM(T121:T143)</f>
        <v>3.2</v>
      </c>
      <c r="AR120" s="185" t="s">
        <v>24</v>
      </c>
      <c r="AT120" s="186" t="s">
        <v>72</v>
      </c>
      <c r="AU120" s="186" t="s">
        <v>24</v>
      </c>
      <c r="AY120" s="185" t="s">
        <v>212</v>
      </c>
      <c r="BK120" s="187">
        <f>SUM(BK121:BK143)</f>
        <v>0</v>
      </c>
    </row>
    <row r="121" spans="2:65" s="1" customFormat="1" ht="22.5" customHeight="1">
      <c r="B121" s="39"/>
      <c r="C121" s="191" t="s">
        <v>291</v>
      </c>
      <c r="D121" s="191" t="s">
        <v>214</v>
      </c>
      <c r="E121" s="192" t="s">
        <v>281</v>
      </c>
      <c r="F121" s="193" t="s">
        <v>282</v>
      </c>
      <c r="G121" s="194" t="s">
        <v>283</v>
      </c>
      <c r="H121" s="195">
        <v>1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1267</v>
      </c>
    </row>
    <row r="122" spans="2:65" s="1" customFormat="1" ht="27">
      <c r="B122" s="39"/>
      <c r="C122" s="61"/>
      <c r="D122" s="203" t="s">
        <v>221</v>
      </c>
      <c r="E122" s="61"/>
      <c r="F122" s="204" t="s">
        <v>285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287</v>
      </c>
      <c r="F123" s="193" t="s">
        <v>288</v>
      </c>
      <c r="G123" s="194" t="s">
        <v>283</v>
      </c>
      <c r="H123" s="195">
        <v>30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1268</v>
      </c>
    </row>
    <row r="124" spans="2:65" s="1" customFormat="1" ht="27">
      <c r="B124" s="39"/>
      <c r="C124" s="61"/>
      <c r="D124" s="203" t="s">
        <v>221</v>
      </c>
      <c r="E124" s="61"/>
      <c r="F124" s="204" t="s">
        <v>290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292</v>
      </c>
      <c r="F125" s="193" t="s">
        <v>293</v>
      </c>
      <c r="G125" s="194" t="s">
        <v>283</v>
      </c>
      <c r="H125" s="195">
        <v>2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1269</v>
      </c>
    </row>
    <row r="126" spans="2:65" s="1" customFormat="1" ht="13.5">
      <c r="B126" s="39"/>
      <c r="C126" s="61"/>
      <c r="D126" s="203" t="s">
        <v>221</v>
      </c>
      <c r="E126" s="61"/>
      <c r="F126" s="204" t="s">
        <v>295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296</v>
      </c>
      <c r="F127" s="193" t="s">
        <v>297</v>
      </c>
      <c r="G127" s="194" t="s">
        <v>283</v>
      </c>
      <c r="H127" s="195">
        <v>30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1270</v>
      </c>
    </row>
    <row r="128" spans="2:65" s="1" customFormat="1" ht="27">
      <c r="B128" s="39"/>
      <c r="C128" s="61"/>
      <c r="D128" s="203" t="s">
        <v>221</v>
      </c>
      <c r="E128" s="61"/>
      <c r="F128" s="204" t="s">
        <v>299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301</v>
      </c>
      <c r="F129" s="193" t="s">
        <v>302</v>
      </c>
      <c r="G129" s="194" t="s">
        <v>283</v>
      </c>
      <c r="H129" s="195">
        <v>10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1271</v>
      </c>
    </row>
    <row r="130" spans="2:65" s="1" customFormat="1" ht="13.5">
      <c r="B130" s="39"/>
      <c r="C130" s="61"/>
      <c r="D130" s="203" t="s">
        <v>221</v>
      </c>
      <c r="E130" s="61"/>
      <c r="F130" s="204" t="s">
        <v>304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306</v>
      </c>
      <c r="F131" s="193" t="s">
        <v>307</v>
      </c>
      <c r="G131" s="194" t="s">
        <v>283</v>
      </c>
      <c r="H131" s="195">
        <v>30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1272</v>
      </c>
    </row>
    <row r="132" spans="2:65" s="1" customFormat="1" ht="27">
      <c r="B132" s="39"/>
      <c r="C132" s="61"/>
      <c r="D132" s="203" t="s">
        <v>221</v>
      </c>
      <c r="E132" s="61"/>
      <c r="F132" s="204" t="s">
        <v>309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321</v>
      </c>
      <c r="F133" s="193" t="s">
        <v>322</v>
      </c>
      <c r="G133" s="194" t="s">
        <v>225</v>
      </c>
      <c r="H133" s="195">
        <v>12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2.0000000000000001E-4</v>
      </c>
      <c r="R133" s="200">
        <f>Q133*H133</f>
        <v>2.4000000000000002E-3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1273</v>
      </c>
    </row>
    <row r="134" spans="2:65" s="1" customFormat="1" ht="13.5">
      <c r="B134" s="39"/>
      <c r="C134" s="61"/>
      <c r="D134" s="203" t="s">
        <v>221</v>
      </c>
      <c r="E134" s="61"/>
      <c r="F134" s="204" t="s">
        <v>324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31.5" customHeight="1">
      <c r="B135" s="39"/>
      <c r="C135" s="191" t="s">
        <v>9</v>
      </c>
      <c r="D135" s="191" t="s">
        <v>214</v>
      </c>
      <c r="E135" s="192" t="s">
        <v>690</v>
      </c>
      <c r="F135" s="193" t="s">
        <v>691</v>
      </c>
      <c r="G135" s="194" t="s">
        <v>225</v>
      </c>
      <c r="H135" s="195">
        <v>33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0.16849</v>
      </c>
      <c r="R135" s="200">
        <f>Q135*H135</f>
        <v>5.5601700000000003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1274</v>
      </c>
    </row>
    <row r="136" spans="2:65" s="1" customFormat="1" ht="40.5">
      <c r="B136" s="39"/>
      <c r="C136" s="61"/>
      <c r="D136" s="203" t="s">
        <v>221</v>
      </c>
      <c r="E136" s="61"/>
      <c r="F136" s="204" t="s">
        <v>693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222" t="s">
        <v>329</v>
      </c>
      <c r="D137" s="222" t="s">
        <v>274</v>
      </c>
      <c r="E137" s="223" t="s">
        <v>694</v>
      </c>
      <c r="F137" s="224" t="s">
        <v>695</v>
      </c>
      <c r="G137" s="225" t="s">
        <v>283</v>
      </c>
      <c r="H137" s="226">
        <v>35</v>
      </c>
      <c r="I137" s="227"/>
      <c r="J137" s="228">
        <f>ROUND(I137*H137,2)</f>
        <v>0</v>
      </c>
      <c r="K137" s="224" t="s">
        <v>218</v>
      </c>
      <c r="L137" s="229"/>
      <c r="M137" s="230" t="s">
        <v>22</v>
      </c>
      <c r="N137" s="231" t="s">
        <v>44</v>
      </c>
      <c r="O137" s="40"/>
      <c r="P137" s="200">
        <f>O137*H137</f>
        <v>0</v>
      </c>
      <c r="Q137" s="200">
        <v>4.4999999999999998E-2</v>
      </c>
      <c r="R137" s="200">
        <f>Q137*H137</f>
        <v>1.575</v>
      </c>
      <c r="S137" s="200">
        <v>0</v>
      </c>
      <c r="T137" s="201">
        <f>S137*H137</f>
        <v>0</v>
      </c>
      <c r="AR137" s="22" t="s">
        <v>258</v>
      </c>
      <c r="AT137" s="22" t="s">
        <v>274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1275</v>
      </c>
    </row>
    <row r="138" spans="2:65" s="1" customFormat="1" ht="13.5">
      <c r="B138" s="39"/>
      <c r="C138" s="61"/>
      <c r="D138" s="203" t="s">
        <v>221</v>
      </c>
      <c r="E138" s="61"/>
      <c r="F138" s="204" t="s">
        <v>697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325</v>
      </c>
      <c r="F139" s="193" t="s">
        <v>326</v>
      </c>
      <c r="G139" s="194" t="s">
        <v>225</v>
      </c>
      <c r="H139" s="195">
        <v>12</v>
      </c>
      <c r="I139" s="196"/>
      <c r="J139" s="197">
        <f>ROUND(I139*H139,2)</f>
        <v>0</v>
      </c>
      <c r="K139" s="193" t="s">
        <v>226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0.16849</v>
      </c>
      <c r="R139" s="200">
        <f>Q139*H139</f>
        <v>2.0218799999999999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1276</v>
      </c>
    </row>
    <row r="140" spans="2:65" s="1" customFormat="1" ht="27">
      <c r="B140" s="39"/>
      <c r="C140" s="61"/>
      <c r="D140" s="203" t="s">
        <v>221</v>
      </c>
      <c r="E140" s="61"/>
      <c r="F140" s="204" t="s">
        <v>328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222" t="s">
        <v>338</v>
      </c>
      <c r="D141" s="222" t="s">
        <v>274</v>
      </c>
      <c r="E141" s="223" t="s">
        <v>330</v>
      </c>
      <c r="F141" s="224" t="s">
        <v>331</v>
      </c>
      <c r="G141" s="225" t="s">
        <v>225</v>
      </c>
      <c r="H141" s="226">
        <v>13.5</v>
      </c>
      <c r="I141" s="227"/>
      <c r="J141" s="228">
        <f>ROUND(I141*H141,2)</f>
        <v>0</v>
      </c>
      <c r="K141" s="224" t="s">
        <v>22</v>
      </c>
      <c r="L141" s="229"/>
      <c r="M141" s="230" t="s">
        <v>22</v>
      </c>
      <c r="N141" s="231" t="s">
        <v>44</v>
      </c>
      <c r="O141" s="40"/>
      <c r="P141" s="200">
        <f>O141*H141</f>
        <v>0</v>
      </c>
      <c r="Q141" s="200">
        <v>0.2</v>
      </c>
      <c r="R141" s="200">
        <f>Q141*H141</f>
        <v>2.7</v>
      </c>
      <c r="S141" s="200">
        <v>0</v>
      </c>
      <c r="T141" s="201">
        <f>S141*H141</f>
        <v>0</v>
      </c>
      <c r="AR141" s="22" t="s">
        <v>258</v>
      </c>
      <c r="AT141" s="22" t="s">
        <v>274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1277</v>
      </c>
    </row>
    <row r="142" spans="2:65" s="1" customFormat="1" ht="13.5">
      <c r="B142" s="39"/>
      <c r="C142" s="61"/>
      <c r="D142" s="203" t="s">
        <v>221</v>
      </c>
      <c r="E142" s="61"/>
      <c r="F142" s="204" t="s">
        <v>331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191" t="s">
        <v>345</v>
      </c>
      <c r="D143" s="191" t="s">
        <v>214</v>
      </c>
      <c r="E143" s="192" t="s">
        <v>1278</v>
      </c>
      <c r="F143" s="193" t="s">
        <v>1279</v>
      </c>
      <c r="G143" s="194" t="s">
        <v>217</v>
      </c>
      <c r="H143" s="195">
        <v>40</v>
      </c>
      <c r="I143" s="196"/>
      <c r="J143" s="197">
        <f>ROUND(I143*H143,2)</f>
        <v>0</v>
      </c>
      <c r="K143" s="193" t="s">
        <v>22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0.08</v>
      </c>
      <c r="T143" s="201">
        <f>S143*H143</f>
        <v>3.2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1280</v>
      </c>
    </row>
    <row r="144" spans="2:65" s="10" customFormat="1" ht="29.85" customHeight="1">
      <c r="B144" s="174"/>
      <c r="C144" s="175"/>
      <c r="D144" s="188" t="s">
        <v>72</v>
      </c>
      <c r="E144" s="189" t="s">
        <v>343</v>
      </c>
      <c r="F144" s="189" t="s">
        <v>344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SUM(P145:P150)</f>
        <v>0</v>
      </c>
      <c r="Q144" s="182"/>
      <c r="R144" s="183">
        <f>SUM(R145:R150)</f>
        <v>0</v>
      </c>
      <c r="S144" s="182"/>
      <c r="T144" s="184">
        <f>SUM(T145:T150)</f>
        <v>0</v>
      </c>
      <c r="AR144" s="185" t="s">
        <v>24</v>
      </c>
      <c r="AT144" s="186" t="s">
        <v>72</v>
      </c>
      <c r="AU144" s="186" t="s">
        <v>24</v>
      </c>
      <c r="AY144" s="185" t="s">
        <v>212</v>
      </c>
      <c r="BK144" s="187">
        <f>SUM(BK145:BK150)</f>
        <v>0</v>
      </c>
    </row>
    <row r="145" spans="2:65" s="1" customFormat="1" ht="22.5" customHeight="1">
      <c r="B145" s="39"/>
      <c r="C145" s="191" t="s">
        <v>350</v>
      </c>
      <c r="D145" s="191" t="s">
        <v>214</v>
      </c>
      <c r="E145" s="192" t="s">
        <v>346</v>
      </c>
      <c r="F145" s="193" t="s">
        <v>347</v>
      </c>
      <c r="G145" s="194" t="s">
        <v>253</v>
      </c>
      <c r="H145" s="195">
        <v>15.523999999999999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1281</v>
      </c>
    </row>
    <row r="146" spans="2:65" s="1" customFormat="1" ht="27">
      <c r="B146" s="39"/>
      <c r="C146" s="61"/>
      <c r="D146" s="203" t="s">
        <v>221</v>
      </c>
      <c r="E146" s="61"/>
      <c r="F146" s="204" t="s">
        <v>349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" customFormat="1" ht="22.5" customHeight="1">
      <c r="B147" s="39"/>
      <c r="C147" s="191" t="s">
        <v>355</v>
      </c>
      <c r="D147" s="191" t="s">
        <v>214</v>
      </c>
      <c r="E147" s="192" t="s">
        <v>351</v>
      </c>
      <c r="F147" s="193" t="s">
        <v>352</v>
      </c>
      <c r="G147" s="194" t="s">
        <v>253</v>
      </c>
      <c r="H147" s="195">
        <v>15.523999999999999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219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219</v>
      </c>
      <c r="BM147" s="22" t="s">
        <v>1282</v>
      </c>
    </row>
    <row r="148" spans="2:65" s="1" customFormat="1" ht="27">
      <c r="B148" s="39"/>
      <c r="C148" s="61"/>
      <c r="D148" s="203" t="s">
        <v>221</v>
      </c>
      <c r="E148" s="61"/>
      <c r="F148" s="204" t="s">
        <v>354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221</v>
      </c>
      <c r="AU148" s="22" t="s">
        <v>82</v>
      </c>
    </row>
    <row r="149" spans="2:65" s="1" customFormat="1" ht="22.5" customHeight="1">
      <c r="B149" s="39"/>
      <c r="C149" s="191" t="s">
        <v>362</v>
      </c>
      <c r="D149" s="191" t="s">
        <v>214</v>
      </c>
      <c r="E149" s="192" t="s">
        <v>356</v>
      </c>
      <c r="F149" s="193" t="s">
        <v>357</v>
      </c>
      <c r="G149" s="194" t="s">
        <v>253</v>
      </c>
      <c r="H149" s="195">
        <v>15.523999999999999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1283</v>
      </c>
    </row>
    <row r="150" spans="2:65" s="1" customFormat="1" ht="13.5">
      <c r="B150" s="39"/>
      <c r="C150" s="61"/>
      <c r="D150" s="206" t="s">
        <v>221</v>
      </c>
      <c r="E150" s="61"/>
      <c r="F150" s="207" t="s">
        <v>359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0" customFormat="1" ht="29.85" customHeight="1">
      <c r="B151" s="174"/>
      <c r="C151" s="175"/>
      <c r="D151" s="188" t="s">
        <v>72</v>
      </c>
      <c r="E151" s="189" t="s">
        <v>360</v>
      </c>
      <c r="F151" s="189" t="s">
        <v>361</v>
      </c>
      <c r="G151" s="175"/>
      <c r="H151" s="175"/>
      <c r="I151" s="178"/>
      <c r="J151" s="190">
        <f>BK151</f>
        <v>0</v>
      </c>
      <c r="K151" s="175"/>
      <c r="L151" s="180"/>
      <c r="M151" s="181"/>
      <c r="N151" s="182"/>
      <c r="O151" s="182"/>
      <c r="P151" s="183">
        <f>SUM(P152:P153)</f>
        <v>0</v>
      </c>
      <c r="Q151" s="182"/>
      <c r="R151" s="183">
        <f>SUM(R152:R153)</f>
        <v>0</v>
      </c>
      <c r="S151" s="182"/>
      <c r="T151" s="184">
        <f>SUM(T152:T153)</f>
        <v>0</v>
      </c>
      <c r="AR151" s="185" t="s">
        <v>24</v>
      </c>
      <c r="AT151" s="186" t="s">
        <v>72</v>
      </c>
      <c r="AU151" s="186" t="s">
        <v>24</v>
      </c>
      <c r="AY151" s="185" t="s">
        <v>212</v>
      </c>
      <c r="BK151" s="187">
        <f>SUM(BK152:BK153)</f>
        <v>0</v>
      </c>
    </row>
    <row r="152" spans="2:65" s="1" customFormat="1" ht="31.5" customHeight="1">
      <c r="B152" s="39"/>
      <c r="C152" s="191" t="s">
        <v>371</v>
      </c>
      <c r="D152" s="191" t="s">
        <v>214</v>
      </c>
      <c r="E152" s="192" t="s">
        <v>363</v>
      </c>
      <c r="F152" s="193" t="s">
        <v>364</v>
      </c>
      <c r="G152" s="194" t="s">
        <v>253</v>
      </c>
      <c r="H152" s="195">
        <v>45.478999999999999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219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1284</v>
      </c>
    </row>
    <row r="153" spans="2:65" s="1" customFormat="1" ht="27">
      <c r="B153" s="39"/>
      <c r="C153" s="61"/>
      <c r="D153" s="206" t="s">
        <v>221</v>
      </c>
      <c r="E153" s="61"/>
      <c r="F153" s="207" t="s">
        <v>366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0" customFormat="1" ht="37.35" customHeight="1">
      <c r="B154" s="174"/>
      <c r="C154" s="175"/>
      <c r="D154" s="176" t="s">
        <v>72</v>
      </c>
      <c r="E154" s="177" t="s">
        <v>367</v>
      </c>
      <c r="F154" s="177" t="s">
        <v>368</v>
      </c>
      <c r="G154" s="175"/>
      <c r="H154" s="175"/>
      <c r="I154" s="178"/>
      <c r="J154" s="179">
        <f>BK154</f>
        <v>0</v>
      </c>
      <c r="K154" s="175"/>
      <c r="L154" s="180"/>
      <c r="M154" s="181"/>
      <c r="N154" s="182"/>
      <c r="O154" s="182"/>
      <c r="P154" s="183">
        <f>P155+P158</f>
        <v>0</v>
      </c>
      <c r="Q154" s="182"/>
      <c r="R154" s="183">
        <f>R155+R158</f>
        <v>0</v>
      </c>
      <c r="S154" s="182"/>
      <c r="T154" s="184">
        <f>T155+T158</f>
        <v>0</v>
      </c>
      <c r="AR154" s="185" t="s">
        <v>241</v>
      </c>
      <c r="AT154" s="186" t="s">
        <v>72</v>
      </c>
      <c r="AU154" s="186" t="s">
        <v>73</v>
      </c>
      <c r="AY154" s="185" t="s">
        <v>212</v>
      </c>
      <c r="BK154" s="187">
        <f>BK155+BK158</f>
        <v>0</v>
      </c>
    </row>
    <row r="155" spans="2:65" s="10" customFormat="1" ht="19.899999999999999" customHeight="1">
      <c r="B155" s="174"/>
      <c r="C155" s="175"/>
      <c r="D155" s="188" t="s">
        <v>72</v>
      </c>
      <c r="E155" s="189" t="s">
        <v>369</v>
      </c>
      <c r="F155" s="189" t="s">
        <v>370</v>
      </c>
      <c r="G155" s="175"/>
      <c r="H155" s="175"/>
      <c r="I155" s="178"/>
      <c r="J155" s="190">
        <f>BK155</f>
        <v>0</v>
      </c>
      <c r="K155" s="175"/>
      <c r="L155" s="180"/>
      <c r="M155" s="181"/>
      <c r="N155" s="182"/>
      <c r="O155" s="182"/>
      <c r="P155" s="183">
        <f>SUM(P156:P157)</f>
        <v>0</v>
      </c>
      <c r="Q155" s="182"/>
      <c r="R155" s="183">
        <f>SUM(R156:R157)</f>
        <v>0</v>
      </c>
      <c r="S155" s="182"/>
      <c r="T155" s="184">
        <f>SUM(T156:T157)</f>
        <v>0</v>
      </c>
      <c r="AR155" s="185" t="s">
        <v>241</v>
      </c>
      <c r="AT155" s="186" t="s">
        <v>72</v>
      </c>
      <c r="AU155" s="186" t="s">
        <v>24</v>
      </c>
      <c r="AY155" s="185" t="s">
        <v>212</v>
      </c>
      <c r="BK155" s="187">
        <f>SUM(BK156:BK157)</f>
        <v>0</v>
      </c>
    </row>
    <row r="156" spans="2:65" s="1" customFormat="1" ht="22.5" customHeight="1">
      <c r="B156" s="39"/>
      <c r="C156" s="191" t="s">
        <v>379</v>
      </c>
      <c r="D156" s="191" t="s">
        <v>214</v>
      </c>
      <c r="E156" s="192" t="s">
        <v>372</v>
      </c>
      <c r="F156" s="193" t="s">
        <v>370</v>
      </c>
      <c r="G156" s="194" t="s">
        <v>373</v>
      </c>
      <c r="H156" s="195">
        <v>1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374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374</v>
      </c>
      <c r="BM156" s="22" t="s">
        <v>1285</v>
      </c>
    </row>
    <row r="157" spans="2:65" s="1" customFormat="1" ht="13.5">
      <c r="B157" s="39"/>
      <c r="C157" s="61"/>
      <c r="D157" s="206" t="s">
        <v>221</v>
      </c>
      <c r="E157" s="61"/>
      <c r="F157" s="207" t="s">
        <v>376</v>
      </c>
      <c r="G157" s="61"/>
      <c r="H157" s="61"/>
      <c r="I157" s="161"/>
      <c r="J157" s="61"/>
      <c r="K157" s="61"/>
      <c r="L157" s="59"/>
      <c r="M157" s="205"/>
      <c r="N157" s="40"/>
      <c r="O157" s="40"/>
      <c r="P157" s="40"/>
      <c r="Q157" s="40"/>
      <c r="R157" s="40"/>
      <c r="S157" s="40"/>
      <c r="T157" s="76"/>
      <c r="AT157" s="22" t="s">
        <v>221</v>
      </c>
      <c r="AU157" s="22" t="s">
        <v>82</v>
      </c>
    </row>
    <row r="158" spans="2:65" s="10" customFormat="1" ht="29.85" customHeight="1">
      <c r="B158" s="174"/>
      <c r="C158" s="175"/>
      <c r="D158" s="188" t="s">
        <v>72</v>
      </c>
      <c r="E158" s="189" t="s">
        <v>377</v>
      </c>
      <c r="F158" s="189" t="s">
        <v>378</v>
      </c>
      <c r="G158" s="175"/>
      <c r="H158" s="175"/>
      <c r="I158" s="178"/>
      <c r="J158" s="190">
        <f>BK158</f>
        <v>0</v>
      </c>
      <c r="K158" s="175"/>
      <c r="L158" s="180"/>
      <c r="M158" s="181"/>
      <c r="N158" s="182"/>
      <c r="O158" s="182"/>
      <c r="P158" s="183">
        <f>SUM(P159:P160)</f>
        <v>0</v>
      </c>
      <c r="Q158" s="182"/>
      <c r="R158" s="183">
        <f>SUM(R159:R160)</f>
        <v>0</v>
      </c>
      <c r="S158" s="182"/>
      <c r="T158" s="184">
        <f>SUM(T159:T160)</f>
        <v>0</v>
      </c>
      <c r="AR158" s="185" t="s">
        <v>241</v>
      </c>
      <c r="AT158" s="186" t="s">
        <v>72</v>
      </c>
      <c r="AU158" s="186" t="s">
        <v>24</v>
      </c>
      <c r="AY158" s="185" t="s">
        <v>212</v>
      </c>
      <c r="BK158" s="187">
        <f>SUM(BK159:BK160)</f>
        <v>0</v>
      </c>
    </row>
    <row r="159" spans="2:65" s="1" customFormat="1" ht="22.5" customHeight="1">
      <c r="B159" s="39"/>
      <c r="C159" s="191" t="s">
        <v>568</v>
      </c>
      <c r="D159" s="191" t="s">
        <v>214</v>
      </c>
      <c r="E159" s="192" t="s">
        <v>380</v>
      </c>
      <c r="F159" s="193" t="s">
        <v>378</v>
      </c>
      <c r="G159" s="194" t="s">
        <v>373</v>
      </c>
      <c r="H159" s="195">
        <v>1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374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374</v>
      </c>
      <c r="BM159" s="22" t="s">
        <v>1286</v>
      </c>
    </row>
    <row r="160" spans="2:65" s="1" customFormat="1" ht="13.5">
      <c r="B160" s="39"/>
      <c r="C160" s="61"/>
      <c r="D160" s="206" t="s">
        <v>221</v>
      </c>
      <c r="E160" s="61"/>
      <c r="F160" s="207" t="s">
        <v>382</v>
      </c>
      <c r="G160" s="61"/>
      <c r="H160" s="61"/>
      <c r="I160" s="161"/>
      <c r="J160" s="61"/>
      <c r="K160" s="61"/>
      <c r="L160" s="59"/>
      <c r="M160" s="232"/>
      <c r="N160" s="233"/>
      <c r="O160" s="233"/>
      <c r="P160" s="233"/>
      <c r="Q160" s="233"/>
      <c r="R160" s="233"/>
      <c r="S160" s="233"/>
      <c r="T160" s="234"/>
      <c r="AT160" s="22" t="s">
        <v>221</v>
      </c>
      <c r="AU160" s="22" t="s">
        <v>82</v>
      </c>
    </row>
    <row r="161" spans="2:12" s="1" customFormat="1" ht="6.95" customHeight="1">
      <c r="B161" s="54"/>
      <c r="C161" s="55"/>
      <c r="D161" s="55"/>
      <c r="E161" s="55"/>
      <c r="F161" s="55"/>
      <c r="G161" s="55"/>
      <c r="H161" s="55"/>
      <c r="I161" s="137"/>
      <c r="J161" s="55"/>
      <c r="K161" s="55"/>
      <c r="L161" s="59"/>
    </row>
  </sheetData>
  <sheetProtection algorithmName="SHA-512" hashValue="V2W8KCujJ8VHdzH3kgab7B64cU+FRlSETDnWu3kIu+BRC8kdi2ATGavQWh2APbVm2hkXuEzIVCWcwEr/DUE/nw==" saltValue="cEIOxY7RmFyKUBm5bnSH9A==" spinCount="100000" sheet="1" objects="1" scenarios="1" formatCells="0" formatColumns="0" formatRows="0" sort="0" autoFilter="0"/>
  <autoFilter ref="C85:K160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160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1287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ROUND(SUM(BE86:BE148), 2)</f>
        <v>0</v>
      </c>
      <c r="G30" s="40"/>
      <c r="H30" s="40"/>
      <c r="I30" s="129">
        <v>0.21</v>
      </c>
      <c r="J30" s="128">
        <f>ROUND(ROUND((SUM(BE86:BE148)),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ROUND(SUM(BF86:BF148), 2)</f>
        <v>0</v>
      </c>
      <c r="G31" s="40"/>
      <c r="H31" s="40"/>
      <c r="I31" s="129">
        <v>0.15</v>
      </c>
      <c r="J31" s="128">
        <f>ROUND(ROUND((SUM(BF86:BF148)),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ROUND(SUM(BG86:BG148),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ROUND(SUM(BH86:BH148),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ROUND(SUM(BI86:BI148),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SO27 - Objekt 27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J113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J132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J139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J142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J143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J146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SO27 - Objekt 27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P87+P142</f>
        <v>0</v>
      </c>
      <c r="Q86" s="83"/>
      <c r="R86" s="171">
        <f>R87+R142</f>
        <v>10.968000000000002</v>
      </c>
      <c r="S86" s="83"/>
      <c r="T86" s="172">
        <f>T87+T142</f>
        <v>6.7959999999999994</v>
      </c>
      <c r="AT86" s="22" t="s">
        <v>72</v>
      </c>
      <c r="AU86" s="22" t="s">
        <v>185</v>
      </c>
      <c r="BK86" s="173">
        <f>BK87+BK142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P88+P103+P106+P113+P132+P139</f>
        <v>0</v>
      </c>
      <c r="Q87" s="182"/>
      <c r="R87" s="183">
        <f>R88+R103+R106+R113+R132+R139</f>
        <v>10.968000000000002</v>
      </c>
      <c r="S87" s="182"/>
      <c r="T87" s="184">
        <f>T88+T103+T106+T113+T132+T139</f>
        <v>6.7959999999999994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BK88+BK103+BK106+BK113+BK132+BK139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6.7959999999999994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16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5.056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1288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6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1.7399999999999998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1289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4.8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1290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1291</v>
      </c>
      <c r="G95" s="209"/>
      <c r="H95" s="212">
        <v>4.8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4.8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1292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4.8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1293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10.08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1294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1295</v>
      </c>
      <c r="G102" s="209"/>
      <c r="H102" s="221">
        <v>10.08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16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1296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SUM(P107:P112)</f>
        <v>0</v>
      </c>
      <c r="Q106" s="182"/>
      <c r="R106" s="183">
        <f>SUM(R107:R112)</f>
        <v>9.1785600000000009</v>
      </c>
      <c r="S106" s="182"/>
      <c r="T106" s="184">
        <f>SUM(T107:T112)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SUM(BK107:BK112)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16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6.048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1297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16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1.056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1298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16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2.07456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1299</v>
      </c>
    </row>
    <row r="112" spans="2:65" s="1" customFormat="1" ht="27">
      <c r="B112" s="39"/>
      <c r="C112" s="61"/>
      <c r="D112" s="206" t="s">
        <v>221</v>
      </c>
      <c r="E112" s="61"/>
      <c r="F112" s="207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264</v>
      </c>
      <c r="F113" s="189" t="s">
        <v>279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SUM(P114:P131)</f>
        <v>0</v>
      </c>
      <c r="Q113" s="182"/>
      <c r="R113" s="183">
        <f>SUM(R114:R131)</f>
        <v>1.7894400000000001</v>
      </c>
      <c r="S113" s="182"/>
      <c r="T113" s="184">
        <f>SUM(T114:T131)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SUM(BK114:BK131)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281</v>
      </c>
      <c r="F114" s="193" t="s">
        <v>282</v>
      </c>
      <c r="G114" s="194" t="s">
        <v>283</v>
      </c>
      <c r="H114" s="195">
        <v>1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1300</v>
      </c>
    </row>
    <row r="115" spans="2:65" s="1" customFormat="1" ht="27">
      <c r="B115" s="39"/>
      <c r="C115" s="61"/>
      <c r="D115" s="203" t="s">
        <v>221</v>
      </c>
      <c r="E115" s="61"/>
      <c r="F115" s="204" t="s">
        <v>285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287</v>
      </c>
      <c r="F116" s="193" t="s">
        <v>288</v>
      </c>
      <c r="G116" s="194" t="s">
        <v>283</v>
      </c>
      <c r="H116" s="195">
        <v>30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1301</v>
      </c>
    </row>
    <row r="117" spans="2:65" s="1" customFormat="1" ht="27">
      <c r="B117" s="39"/>
      <c r="C117" s="61"/>
      <c r="D117" s="203" t="s">
        <v>221</v>
      </c>
      <c r="E117" s="61"/>
      <c r="F117" s="204" t="s">
        <v>290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292</v>
      </c>
      <c r="F118" s="193" t="s">
        <v>293</v>
      </c>
      <c r="G118" s="194" t="s">
        <v>283</v>
      </c>
      <c r="H118" s="195">
        <v>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1302</v>
      </c>
    </row>
    <row r="119" spans="2:65" s="1" customFormat="1" ht="13.5">
      <c r="B119" s="39"/>
      <c r="C119" s="61"/>
      <c r="D119" s="203" t="s">
        <v>221</v>
      </c>
      <c r="E119" s="61"/>
      <c r="F119" s="204" t="s">
        <v>295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296</v>
      </c>
      <c r="F120" s="193" t="s">
        <v>297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1303</v>
      </c>
    </row>
    <row r="121" spans="2:65" s="1" customFormat="1" ht="27">
      <c r="B121" s="39"/>
      <c r="C121" s="61"/>
      <c r="D121" s="203" t="s">
        <v>221</v>
      </c>
      <c r="E121" s="61"/>
      <c r="F121" s="204" t="s">
        <v>299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301</v>
      </c>
      <c r="F122" s="193" t="s">
        <v>302</v>
      </c>
      <c r="G122" s="194" t="s">
        <v>283</v>
      </c>
      <c r="H122" s="195">
        <v>10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1304</v>
      </c>
    </row>
    <row r="123" spans="2:65" s="1" customFormat="1" ht="13.5">
      <c r="B123" s="39"/>
      <c r="C123" s="61"/>
      <c r="D123" s="203" t="s">
        <v>221</v>
      </c>
      <c r="E123" s="61"/>
      <c r="F123" s="204" t="s">
        <v>304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306</v>
      </c>
      <c r="F124" s="193" t="s">
        <v>307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1305</v>
      </c>
    </row>
    <row r="125" spans="2:65" s="1" customFormat="1" ht="27">
      <c r="B125" s="39"/>
      <c r="C125" s="61"/>
      <c r="D125" s="203" t="s">
        <v>221</v>
      </c>
      <c r="E125" s="61"/>
      <c r="F125" s="204" t="s">
        <v>309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321</v>
      </c>
      <c r="F126" s="193" t="s">
        <v>322</v>
      </c>
      <c r="G126" s="194" t="s">
        <v>225</v>
      </c>
      <c r="H126" s="195">
        <v>8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2.0000000000000001E-4</v>
      </c>
      <c r="R126" s="200">
        <f>Q126*H126</f>
        <v>1.6000000000000001E-3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1306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324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31.5" customHeight="1">
      <c r="B128" s="39"/>
      <c r="C128" s="191" t="s">
        <v>310</v>
      </c>
      <c r="D128" s="191" t="s">
        <v>214</v>
      </c>
      <c r="E128" s="192" t="s">
        <v>1236</v>
      </c>
      <c r="F128" s="193" t="s">
        <v>1237</v>
      </c>
      <c r="G128" s="194" t="s">
        <v>225</v>
      </c>
      <c r="H128" s="195">
        <v>6</v>
      </c>
      <c r="I128" s="196"/>
      <c r="J128" s="197">
        <f>ROUND(I128*H128,2)</f>
        <v>0</v>
      </c>
      <c r="K128" s="193" t="s">
        <v>226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0.20219000000000001</v>
      </c>
      <c r="R128" s="200">
        <f>Q128*H128</f>
        <v>1.2131400000000001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1307</v>
      </c>
    </row>
    <row r="129" spans="2:65" s="1" customFormat="1" ht="40.5">
      <c r="B129" s="39"/>
      <c r="C129" s="61"/>
      <c r="D129" s="203" t="s">
        <v>221</v>
      </c>
      <c r="E129" s="61"/>
      <c r="F129" s="204" t="s">
        <v>1239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222" t="s">
        <v>315</v>
      </c>
      <c r="D130" s="222" t="s">
        <v>274</v>
      </c>
      <c r="E130" s="223" t="s">
        <v>1240</v>
      </c>
      <c r="F130" s="224" t="s">
        <v>1241</v>
      </c>
      <c r="G130" s="225" t="s">
        <v>283</v>
      </c>
      <c r="H130" s="226">
        <v>7</v>
      </c>
      <c r="I130" s="227"/>
      <c r="J130" s="228">
        <f>ROUND(I130*H130,2)</f>
        <v>0</v>
      </c>
      <c r="K130" s="224" t="s">
        <v>226</v>
      </c>
      <c r="L130" s="229"/>
      <c r="M130" s="230" t="s">
        <v>22</v>
      </c>
      <c r="N130" s="231" t="s">
        <v>44</v>
      </c>
      <c r="O130" s="40"/>
      <c r="P130" s="200">
        <f>O130*H130</f>
        <v>0</v>
      </c>
      <c r="Q130" s="200">
        <v>8.2100000000000006E-2</v>
      </c>
      <c r="R130" s="200">
        <f>Q130*H130</f>
        <v>0.57469999999999999</v>
      </c>
      <c r="S130" s="200">
        <v>0</v>
      </c>
      <c r="T130" s="201">
        <f>S130*H130</f>
        <v>0</v>
      </c>
      <c r="AR130" s="22" t="s">
        <v>258</v>
      </c>
      <c r="AT130" s="22" t="s">
        <v>274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1308</v>
      </c>
    </row>
    <row r="131" spans="2:65" s="1" customFormat="1" ht="13.5">
      <c r="B131" s="39"/>
      <c r="C131" s="61"/>
      <c r="D131" s="206" t="s">
        <v>221</v>
      </c>
      <c r="E131" s="61"/>
      <c r="F131" s="207" t="s">
        <v>1243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0" customFormat="1" ht="29.85" customHeight="1">
      <c r="B132" s="174"/>
      <c r="C132" s="175"/>
      <c r="D132" s="188" t="s">
        <v>72</v>
      </c>
      <c r="E132" s="189" t="s">
        <v>343</v>
      </c>
      <c r="F132" s="189" t="s">
        <v>344</v>
      </c>
      <c r="G132" s="175"/>
      <c r="H132" s="175"/>
      <c r="I132" s="178"/>
      <c r="J132" s="190">
        <f>BK132</f>
        <v>0</v>
      </c>
      <c r="K132" s="175"/>
      <c r="L132" s="180"/>
      <c r="M132" s="181"/>
      <c r="N132" s="182"/>
      <c r="O132" s="182"/>
      <c r="P132" s="183">
        <f>SUM(P133:P138)</f>
        <v>0</v>
      </c>
      <c r="Q132" s="182"/>
      <c r="R132" s="183">
        <f>SUM(R133:R138)</f>
        <v>0</v>
      </c>
      <c r="S132" s="182"/>
      <c r="T132" s="184">
        <f>SUM(T133:T138)</f>
        <v>0</v>
      </c>
      <c r="AR132" s="185" t="s">
        <v>24</v>
      </c>
      <c r="AT132" s="186" t="s">
        <v>72</v>
      </c>
      <c r="AU132" s="186" t="s">
        <v>24</v>
      </c>
      <c r="AY132" s="185" t="s">
        <v>212</v>
      </c>
      <c r="BK132" s="187">
        <f>SUM(BK133:BK138)</f>
        <v>0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346</v>
      </c>
      <c r="F133" s="193" t="s">
        <v>347</v>
      </c>
      <c r="G133" s="194" t="s">
        <v>253</v>
      </c>
      <c r="H133" s="195">
        <v>6.7960000000000003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1309</v>
      </c>
    </row>
    <row r="134" spans="2:65" s="1" customFormat="1" ht="27">
      <c r="B134" s="39"/>
      <c r="C134" s="61"/>
      <c r="D134" s="203" t="s">
        <v>221</v>
      </c>
      <c r="E134" s="61"/>
      <c r="F134" s="204" t="s">
        <v>349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351</v>
      </c>
      <c r="F135" s="193" t="s">
        <v>352</v>
      </c>
      <c r="G135" s="194" t="s">
        <v>253</v>
      </c>
      <c r="H135" s="195">
        <v>6.7960000000000003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1310</v>
      </c>
    </row>
    <row r="136" spans="2:65" s="1" customFormat="1" ht="27">
      <c r="B136" s="39"/>
      <c r="C136" s="61"/>
      <c r="D136" s="203" t="s">
        <v>221</v>
      </c>
      <c r="E136" s="61"/>
      <c r="F136" s="204" t="s">
        <v>354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356</v>
      </c>
      <c r="F137" s="193" t="s">
        <v>357</v>
      </c>
      <c r="G137" s="194" t="s">
        <v>253</v>
      </c>
      <c r="H137" s="195">
        <v>6.7960000000000003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1311</v>
      </c>
    </row>
    <row r="138" spans="2:65" s="1" customFormat="1" ht="13.5">
      <c r="B138" s="39"/>
      <c r="C138" s="61"/>
      <c r="D138" s="206" t="s">
        <v>221</v>
      </c>
      <c r="E138" s="61"/>
      <c r="F138" s="207" t="s">
        <v>359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0" customFormat="1" ht="29.85" customHeight="1">
      <c r="B139" s="174"/>
      <c r="C139" s="175"/>
      <c r="D139" s="188" t="s">
        <v>72</v>
      </c>
      <c r="E139" s="189" t="s">
        <v>360</v>
      </c>
      <c r="F139" s="189" t="s">
        <v>361</v>
      </c>
      <c r="G139" s="175"/>
      <c r="H139" s="175"/>
      <c r="I139" s="178"/>
      <c r="J139" s="190">
        <f>BK139</f>
        <v>0</v>
      </c>
      <c r="K139" s="175"/>
      <c r="L139" s="180"/>
      <c r="M139" s="181"/>
      <c r="N139" s="182"/>
      <c r="O139" s="182"/>
      <c r="P139" s="183">
        <f>SUM(P140:P141)</f>
        <v>0</v>
      </c>
      <c r="Q139" s="182"/>
      <c r="R139" s="183">
        <f>SUM(R140:R141)</f>
        <v>0</v>
      </c>
      <c r="S139" s="182"/>
      <c r="T139" s="184">
        <f>SUM(T140:T141)</f>
        <v>0</v>
      </c>
      <c r="AR139" s="185" t="s">
        <v>24</v>
      </c>
      <c r="AT139" s="186" t="s">
        <v>72</v>
      </c>
      <c r="AU139" s="186" t="s">
        <v>24</v>
      </c>
      <c r="AY139" s="185" t="s">
        <v>212</v>
      </c>
      <c r="BK139" s="187">
        <f>SUM(BK140:BK141)</f>
        <v>0</v>
      </c>
    </row>
    <row r="140" spans="2:65" s="1" customFormat="1" ht="31.5" customHeight="1">
      <c r="B140" s="39"/>
      <c r="C140" s="191" t="s">
        <v>333</v>
      </c>
      <c r="D140" s="191" t="s">
        <v>214</v>
      </c>
      <c r="E140" s="192" t="s">
        <v>363</v>
      </c>
      <c r="F140" s="193" t="s">
        <v>364</v>
      </c>
      <c r="G140" s="194" t="s">
        <v>253</v>
      </c>
      <c r="H140" s="195">
        <v>10.968</v>
      </c>
      <c r="I140" s="196"/>
      <c r="J140" s="197">
        <f>ROUND(I140*H140,2)</f>
        <v>0</v>
      </c>
      <c r="K140" s="193" t="s">
        <v>218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1312</v>
      </c>
    </row>
    <row r="141" spans="2:65" s="1" customFormat="1" ht="27">
      <c r="B141" s="39"/>
      <c r="C141" s="61"/>
      <c r="D141" s="206" t="s">
        <v>221</v>
      </c>
      <c r="E141" s="61"/>
      <c r="F141" s="207" t="s">
        <v>366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0" customFormat="1" ht="37.35" customHeight="1">
      <c r="B142" s="174"/>
      <c r="C142" s="175"/>
      <c r="D142" s="176" t="s">
        <v>72</v>
      </c>
      <c r="E142" s="177" t="s">
        <v>367</v>
      </c>
      <c r="F142" s="177" t="s">
        <v>368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P143+P146</f>
        <v>0</v>
      </c>
      <c r="Q142" s="182"/>
      <c r="R142" s="183">
        <f>R143+R146</f>
        <v>0</v>
      </c>
      <c r="S142" s="182"/>
      <c r="T142" s="184">
        <f>T143+T146</f>
        <v>0</v>
      </c>
      <c r="AR142" s="185" t="s">
        <v>241</v>
      </c>
      <c r="AT142" s="186" t="s">
        <v>72</v>
      </c>
      <c r="AU142" s="186" t="s">
        <v>73</v>
      </c>
      <c r="AY142" s="185" t="s">
        <v>212</v>
      </c>
      <c r="BK142" s="187">
        <f>BK143+BK146</f>
        <v>0</v>
      </c>
    </row>
    <row r="143" spans="2:65" s="10" customFormat="1" ht="19.899999999999999" customHeight="1">
      <c r="B143" s="174"/>
      <c r="C143" s="175"/>
      <c r="D143" s="188" t="s">
        <v>72</v>
      </c>
      <c r="E143" s="189" t="s">
        <v>369</v>
      </c>
      <c r="F143" s="189" t="s">
        <v>370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SUM(P144:P145)</f>
        <v>0</v>
      </c>
      <c r="Q143" s="182"/>
      <c r="R143" s="183">
        <f>SUM(R144:R145)</f>
        <v>0</v>
      </c>
      <c r="S143" s="182"/>
      <c r="T143" s="184">
        <f>SUM(T144:T145)</f>
        <v>0</v>
      </c>
      <c r="AR143" s="185" t="s">
        <v>241</v>
      </c>
      <c r="AT143" s="186" t="s">
        <v>72</v>
      </c>
      <c r="AU143" s="186" t="s">
        <v>24</v>
      </c>
      <c r="AY143" s="185" t="s">
        <v>212</v>
      </c>
      <c r="BK143" s="187">
        <f>SUM(BK144:BK145)</f>
        <v>0</v>
      </c>
    </row>
    <row r="144" spans="2:65" s="1" customFormat="1" ht="22.5" customHeight="1">
      <c r="B144" s="39"/>
      <c r="C144" s="191" t="s">
        <v>338</v>
      </c>
      <c r="D144" s="191" t="s">
        <v>214</v>
      </c>
      <c r="E144" s="192" t="s">
        <v>372</v>
      </c>
      <c r="F144" s="193" t="s">
        <v>370</v>
      </c>
      <c r="G144" s="194" t="s">
        <v>373</v>
      </c>
      <c r="H144" s="195">
        <v>1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374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374</v>
      </c>
      <c r="BM144" s="22" t="s">
        <v>1313</v>
      </c>
    </row>
    <row r="145" spans="2:65" s="1" customFormat="1" ht="13.5">
      <c r="B145" s="39"/>
      <c r="C145" s="61"/>
      <c r="D145" s="206" t="s">
        <v>221</v>
      </c>
      <c r="E145" s="61"/>
      <c r="F145" s="207" t="s">
        <v>376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0" customFormat="1" ht="29.85" customHeight="1">
      <c r="B146" s="174"/>
      <c r="C146" s="175"/>
      <c r="D146" s="188" t="s">
        <v>72</v>
      </c>
      <c r="E146" s="189" t="s">
        <v>377</v>
      </c>
      <c r="F146" s="189" t="s">
        <v>378</v>
      </c>
      <c r="G146" s="175"/>
      <c r="H146" s="175"/>
      <c r="I146" s="178"/>
      <c r="J146" s="190">
        <f>BK146</f>
        <v>0</v>
      </c>
      <c r="K146" s="175"/>
      <c r="L146" s="180"/>
      <c r="M146" s="181"/>
      <c r="N146" s="182"/>
      <c r="O146" s="182"/>
      <c r="P146" s="183">
        <f>SUM(P147:P148)</f>
        <v>0</v>
      </c>
      <c r="Q146" s="182"/>
      <c r="R146" s="183">
        <f>SUM(R147:R148)</f>
        <v>0</v>
      </c>
      <c r="S146" s="182"/>
      <c r="T146" s="184">
        <f>SUM(T147:T148)</f>
        <v>0</v>
      </c>
      <c r="AR146" s="185" t="s">
        <v>241</v>
      </c>
      <c r="AT146" s="186" t="s">
        <v>72</v>
      </c>
      <c r="AU146" s="186" t="s">
        <v>24</v>
      </c>
      <c r="AY146" s="185" t="s">
        <v>212</v>
      </c>
      <c r="BK146" s="187">
        <f>SUM(BK147:BK148)</f>
        <v>0</v>
      </c>
    </row>
    <row r="147" spans="2:65" s="1" customFormat="1" ht="22.5" customHeight="1">
      <c r="B147" s="39"/>
      <c r="C147" s="191" t="s">
        <v>345</v>
      </c>
      <c r="D147" s="191" t="s">
        <v>214</v>
      </c>
      <c r="E147" s="192" t="s">
        <v>380</v>
      </c>
      <c r="F147" s="193" t="s">
        <v>378</v>
      </c>
      <c r="G147" s="194" t="s">
        <v>373</v>
      </c>
      <c r="H147" s="195">
        <v>1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374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374</v>
      </c>
      <c r="BM147" s="22" t="s">
        <v>1314</v>
      </c>
    </row>
    <row r="148" spans="2:65" s="1" customFormat="1" ht="13.5">
      <c r="B148" s="39"/>
      <c r="C148" s="61"/>
      <c r="D148" s="206" t="s">
        <v>221</v>
      </c>
      <c r="E148" s="61"/>
      <c r="F148" s="207" t="s">
        <v>382</v>
      </c>
      <c r="G148" s="61"/>
      <c r="H148" s="61"/>
      <c r="I148" s="161"/>
      <c r="J148" s="61"/>
      <c r="K148" s="61"/>
      <c r="L148" s="59"/>
      <c r="M148" s="232"/>
      <c r="N148" s="233"/>
      <c r="O148" s="233"/>
      <c r="P148" s="233"/>
      <c r="Q148" s="233"/>
      <c r="R148" s="233"/>
      <c r="S148" s="233"/>
      <c r="T148" s="234"/>
      <c r="AT148" s="22" t="s">
        <v>221</v>
      </c>
      <c r="AU148" s="22" t="s">
        <v>82</v>
      </c>
    </row>
    <row r="149" spans="2:65" s="1" customFormat="1" ht="6.95" customHeight="1">
      <c r="B149" s="54"/>
      <c r="C149" s="55"/>
      <c r="D149" s="55"/>
      <c r="E149" s="55"/>
      <c r="F149" s="55"/>
      <c r="G149" s="55"/>
      <c r="H149" s="55"/>
      <c r="I149" s="137"/>
      <c r="J149" s="55"/>
      <c r="K149" s="55"/>
      <c r="L149" s="59"/>
    </row>
  </sheetData>
  <sheetProtection algorithmName="SHA-512" hashValue="gM3RR82B8K2JwRcDC4TVrpPvxJ7uVpMWQ08u9MNktgnSQ2XkeQEM2zC3Dh+Qajr0pbb81GA8yYfcO9ofwEhqbQ==" saltValue="/iEZdO8wwcbe3R3Vd8xrPg==" spinCount="100000" sheet="1" objects="1" scenarios="1" formatCells="0" formatColumns="0" formatRows="0" sort="0" autoFilter="0"/>
  <autoFilter ref="C85:K148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163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1315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ROUND(SUM(BE86:BE179), 2)</f>
        <v>0</v>
      </c>
      <c r="G30" s="40"/>
      <c r="H30" s="40"/>
      <c r="I30" s="129">
        <v>0.21</v>
      </c>
      <c r="J30" s="128">
        <f>ROUND(ROUND((SUM(BE86:BE179)),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ROUND(SUM(BF86:BF179), 2)</f>
        <v>0</v>
      </c>
      <c r="G31" s="40"/>
      <c r="H31" s="40"/>
      <c r="I31" s="129">
        <v>0.15</v>
      </c>
      <c r="J31" s="128">
        <f>ROUND(ROUND((SUM(BF86:BF179)),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ROUND(SUM(BG86:BG179),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ROUND(SUM(BH86:BH179),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ROUND(SUM(BI86:BI179),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SO28 - Objekt 28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J142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J163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J170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J173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J174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J177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SO28 - Objekt 28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P87+P173</f>
        <v>0</v>
      </c>
      <c r="Q86" s="83"/>
      <c r="R86" s="171">
        <f>R87+R173</f>
        <v>53.897694999999999</v>
      </c>
      <c r="S86" s="83"/>
      <c r="T86" s="172">
        <f>T87+T173</f>
        <v>7.6400000000000006</v>
      </c>
      <c r="AT86" s="22" t="s">
        <v>72</v>
      </c>
      <c r="AU86" s="22" t="s">
        <v>185</v>
      </c>
      <c r="BK86" s="173">
        <f>BK87+BK173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P88+P112+P115+P142+P163+P170</f>
        <v>0</v>
      </c>
      <c r="Q87" s="182"/>
      <c r="R87" s="183">
        <f>R88+R112+R115+R142+R163+R170</f>
        <v>53.897694999999999</v>
      </c>
      <c r="S87" s="182"/>
      <c r="T87" s="184">
        <f>T88+T112+T115+T142+T163+T170</f>
        <v>7.6400000000000006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BK88+BK112+BK115+BK142+BK163+BK170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0.66202499999999986</v>
      </c>
      <c r="S88" s="182"/>
      <c r="T88" s="184">
        <f>SUM(T89:T111)</f>
        <v>7.6400000000000006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15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4.74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1316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10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2.9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1317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22.55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1318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1319</v>
      </c>
      <c r="G95" s="209"/>
      <c r="H95" s="212">
        <v>22.55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22.5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1320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22.5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1321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47.25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1322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1323</v>
      </c>
      <c r="G102" s="209"/>
      <c r="H102" s="212">
        <v>47.25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21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1324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0.315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3.1500000000000001E-4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1325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1326</v>
      </c>
      <c r="G107" s="209"/>
      <c r="H107" s="212">
        <v>0.315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21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1327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3.1509999999999998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0.66170999999999991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1328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55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1329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SUM(P116:P141)</f>
        <v>0</v>
      </c>
      <c r="Q115" s="182"/>
      <c r="R115" s="183">
        <f>SUM(R116:R141)</f>
        <v>43.380960000000002</v>
      </c>
      <c r="S115" s="182"/>
      <c r="T115" s="184">
        <f>SUM(T116:T141)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SUM(BK116:BK141)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664</v>
      </c>
      <c r="F116" s="193" t="s">
        <v>665</v>
      </c>
      <c r="G116" s="194" t="s">
        <v>217</v>
      </c>
      <c r="H116" s="195">
        <v>53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0.27994000000000002</v>
      </c>
      <c r="R116" s="200">
        <f>Q116*H116</f>
        <v>14.836820000000001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1330</v>
      </c>
    </row>
    <row r="117" spans="2:65" s="1" customFormat="1" ht="13.5">
      <c r="B117" s="39"/>
      <c r="C117" s="61"/>
      <c r="D117" s="206" t="s">
        <v>221</v>
      </c>
      <c r="E117" s="61"/>
      <c r="F117" s="207" t="s">
        <v>667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1" customFormat="1" ht="13.5">
      <c r="B118" s="208"/>
      <c r="C118" s="209"/>
      <c r="D118" s="206" t="s">
        <v>235</v>
      </c>
      <c r="E118" s="219" t="s">
        <v>22</v>
      </c>
      <c r="F118" s="220" t="s">
        <v>1331</v>
      </c>
      <c r="G118" s="209"/>
      <c r="H118" s="221">
        <v>24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235</v>
      </c>
      <c r="AU118" s="218" t="s">
        <v>82</v>
      </c>
      <c r="AV118" s="11" t="s">
        <v>82</v>
      </c>
      <c r="AW118" s="11" t="s">
        <v>37</v>
      </c>
      <c r="AX118" s="11" t="s">
        <v>73</v>
      </c>
      <c r="AY118" s="218" t="s">
        <v>212</v>
      </c>
    </row>
    <row r="119" spans="2:65" s="11" customFormat="1" ht="13.5">
      <c r="B119" s="208"/>
      <c r="C119" s="209"/>
      <c r="D119" s="206" t="s">
        <v>235</v>
      </c>
      <c r="E119" s="219" t="s">
        <v>22</v>
      </c>
      <c r="F119" s="220" t="s">
        <v>371</v>
      </c>
      <c r="G119" s="209"/>
      <c r="H119" s="221">
        <v>29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235</v>
      </c>
      <c r="AU119" s="218" t="s">
        <v>82</v>
      </c>
      <c r="AV119" s="11" t="s">
        <v>82</v>
      </c>
      <c r="AW119" s="11" t="s">
        <v>37</v>
      </c>
      <c r="AX119" s="11" t="s">
        <v>73</v>
      </c>
      <c r="AY119" s="218" t="s">
        <v>212</v>
      </c>
    </row>
    <row r="120" spans="2:65" s="12" customFormat="1" ht="13.5">
      <c r="B120" s="235"/>
      <c r="C120" s="236"/>
      <c r="D120" s="203" t="s">
        <v>235</v>
      </c>
      <c r="E120" s="249" t="s">
        <v>22</v>
      </c>
      <c r="F120" s="250" t="s">
        <v>791</v>
      </c>
      <c r="G120" s="236"/>
      <c r="H120" s="251">
        <v>53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235</v>
      </c>
      <c r="AU120" s="245" t="s">
        <v>82</v>
      </c>
      <c r="AV120" s="12" t="s">
        <v>219</v>
      </c>
      <c r="AW120" s="12" t="s">
        <v>37</v>
      </c>
      <c r="AX120" s="12" t="s">
        <v>24</v>
      </c>
      <c r="AY120" s="245" t="s">
        <v>212</v>
      </c>
    </row>
    <row r="121" spans="2:65" s="1" customFormat="1" ht="22.5" customHeight="1">
      <c r="B121" s="39"/>
      <c r="C121" s="191" t="s">
        <v>286</v>
      </c>
      <c r="D121" s="191" t="s">
        <v>214</v>
      </c>
      <c r="E121" s="192" t="s">
        <v>394</v>
      </c>
      <c r="F121" s="193" t="s">
        <v>395</v>
      </c>
      <c r="G121" s="194" t="s">
        <v>217</v>
      </c>
      <c r="H121" s="195">
        <v>43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0.378</v>
      </c>
      <c r="R121" s="200">
        <f>Q121*H121</f>
        <v>16.254000000000001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1332</v>
      </c>
    </row>
    <row r="122" spans="2:65" s="1" customFormat="1" ht="13.5">
      <c r="B122" s="39"/>
      <c r="C122" s="61"/>
      <c r="D122" s="206" t="s">
        <v>221</v>
      </c>
      <c r="E122" s="61"/>
      <c r="F122" s="207" t="s">
        <v>397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1" customFormat="1" ht="13.5">
      <c r="B123" s="208"/>
      <c r="C123" s="209"/>
      <c r="D123" s="203" t="s">
        <v>235</v>
      </c>
      <c r="E123" s="210" t="s">
        <v>22</v>
      </c>
      <c r="F123" s="211" t="s">
        <v>1333</v>
      </c>
      <c r="G123" s="209"/>
      <c r="H123" s="212">
        <v>43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235</v>
      </c>
      <c r="AU123" s="218" t="s">
        <v>82</v>
      </c>
      <c r="AV123" s="11" t="s">
        <v>82</v>
      </c>
      <c r="AW123" s="11" t="s">
        <v>37</v>
      </c>
      <c r="AX123" s="11" t="s">
        <v>24</v>
      </c>
      <c r="AY123" s="218" t="s">
        <v>212</v>
      </c>
    </row>
    <row r="124" spans="2:65" s="1" customFormat="1" ht="22.5" customHeight="1">
      <c r="B124" s="39"/>
      <c r="C124" s="191" t="s">
        <v>291</v>
      </c>
      <c r="D124" s="191" t="s">
        <v>214</v>
      </c>
      <c r="E124" s="192" t="s">
        <v>398</v>
      </c>
      <c r="F124" s="193" t="s">
        <v>399</v>
      </c>
      <c r="G124" s="194" t="s">
        <v>217</v>
      </c>
      <c r="H124" s="195">
        <v>14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6.6000000000000003E-2</v>
      </c>
      <c r="R124" s="200">
        <f>Q124*H124</f>
        <v>0.92400000000000004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1334</v>
      </c>
    </row>
    <row r="125" spans="2:65" s="1" customFormat="1" ht="13.5">
      <c r="B125" s="39"/>
      <c r="C125" s="61"/>
      <c r="D125" s="203" t="s">
        <v>221</v>
      </c>
      <c r="E125" s="61"/>
      <c r="F125" s="204" t="s">
        <v>401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10</v>
      </c>
      <c r="D126" s="191" t="s">
        <v>214</v>
      </c>
      <c r="E126" s="192" t="s">
        <v>671</v>
      </c>
      <c r="F126" s="193" t="s">
        <v>672</v>
      </c>
      <c r="G126" s="194" t="s">
        <v>217</v>
      </c>
      <c r="H126" s="195">
        <v>10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0.18462999999999999</v>
      </c>
      <c r="R126" s="200">
        <f>Q126*H126</f>
        <v>1.8462999999999998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1335</v>
      </c>
    </row>
    <row r="127" spans="2:65" s="1" customFormat="1" ht="27">
      <c r="B127" s="39"/>
      <c r="C127" s="61"/>
      <c r="D127" s="203" t="s">
        <v>221</v>
      </c>
      <c r="E127" s="61"/>
      <c r="F127" s="204" t="s">
        <v>674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31.5" customHeight="1">
      <c r="B128" s="39"/>
      <c r="C128" s="191" t="s">
        <v>300</v>
      </c>
      <c r="D128" s="191" t="s">
        <v>214</v>
      </c>
      <c r="E128" s="192" t="s">
        <v>675</v>
      </c>
      <c r="F128" s="193" t="s">
        <v>676</v>
      </c>
      <c r="G128" s="194" t="s">
        <v>217</v>
      </c>
      <c r="H128" s="195">
        <v>10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0.10373</v>
      </c>
      <c r="R128" s="200">
        <f>Q128*H128</f>
        <v>1.0373000000000001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1336</v>
      </c>
    </row>
    <row r="129" spans="2:65" s="1" customFormat="1" ht="27">
      <c r="B129" s="39"/>
      <c r="C129" s="61"/>
      <c r="D129" s="203" t="s">
        <v>221</v>
      </c>
      <c r="E129" s="61"/>
      <c r="F129" s="204" t="s">
        <v>678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305</v>
      </c>
      <c r="D130" s="191" t="s">
        <v>214</v>
      </c>
      <c r="E130" s="192" t="s">
        <v>402</v>
      </c>
      <c r="F130" s="193" t="s">
        <v>403</v>
      </c>
      <c r="G130" s="194" t="s">
        <v>217</v>
      </c>
      <c r="H130" s="195">
        <v>14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0.12966</v>
      </c>
      <c r="R130" s="200">
        <f>Q130*H130</f>
        <v>1.81524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1337</v>
      </c>
    </row>
    <row r="131" spans="2:65" s="1" customFormat="1" ht="27">
      <c r="B131" s="39"/>
      <c r="C131" s="61"/>
      <c r="D131" s="203" t="s">
        <v>221</v>
      </c>
      <c r="E131" s="61"/>
      <c r="F131" s="204" t="s">
        <v>405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310</v>
      </c>
      <c r="D132" s="191" t="s">
        <v>214</v>
      </c>
      <c r="E132" s="192" t="s">
        <v>476</v>
      </c>
      <c r="F132" s="193" t="s">
        <v>477</v>
      </c>
      <c r="G132" s="194" t="s">
        <v>217</v>
      </c>
      <c r="H132" s="195">
        <v>2</v>
      </c>
      <c r="I132" s="196"/>
      <c r="J132" s="197">
        <f>ROUND(I132*H132,2)</f>
        <v>0</v>
      </c>
      <c r="K132" s="193" t="s">
        <v>218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8.4250000000000005E-2</v>
      </c>
      <c r="R132" s="200">
        <f>Q132*H132</f>
        <v>0.16850000000000001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1338</v>
      </c>
    </row>
    <row r="133" spans="2:65" s="1" customFormat="1" ht="40.5">
      <c r="B133" s="39"/>
      <c r="C133" s="61"/>
      <c r="D133" s="203" t="s">
        <v>221</v>
      </c>
      <c r="E133" s="61"/>
      <c r="F133" s="204" t="s">
        <v>479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222" t="s">
        <v>315</v>
      </c>
      <c r="D134" s="222" t="s">
        <v>274</v>
      </c>
      <c r="E134" s="223" t="s">
        <v>480</v>
      </c>
      <c r="F134" s="224" t="s">
        <v>481</v>
      </c>
      <c r="G134" s="225" t="s">
        <v>217</v>
      </c>
      <c r="H134" s="226">
        <v>2.2999999999999998</v>
      </c>
      <c r="I134" s="227"/>
      <c r="J134" s="228">
        <f>ROUND(I134*H134,2)</f>
        <v>0</v>
      </c>
      <c r="K134" s="224" t="s">
        <v>218</v>
      </c>
      <c r="L134" s="229"/>
      <c r="M134" s="230" t="s">
        <v>22</v>
      </c>
      <c r="N134" s="231" t="s">
        <v>44</v>
      </c>
      <c r="O134" s="40"/>
      <c r="P134" s="200">
        <f>O134*H134</f>
        <v>0</v>
      </c>
      <c r="Q134" s="200">
        <v>0.14599999999999999</v>
      </c>
      <c r="R134" s="200">
        <f>Q134*H134</f>
        <v>0.33579999999999993</v>
      </c>
      <c r="S134" s="200">
        <v>0</v>
      </c>
      <c r="T134" s="201">
        <f>S134*H134</f>
        <v>0</v>
      </c>
      <c r="AR134" s="22" t="s">
        <v>258</v>
      </c>
      <c r="AT134" s="22" t="s">
        <v>274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1339</v>
      </c>
    </row>
    <row r="135" spans="2:65" s="1" customFormat="1" ht="27">
      <c r="B135" s="39"/>
      <c r="C135" s="61"/>
      <c r="D135" s="203" t="s">
        <v>221</v>
      </c>
      <c r="E135" s="61"/>
      <c r="F135" s="204" t="s">
        <v>483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191" t="s">
        <v>320</v>
      </c>
      <c r="D136" s="191" t="s">
        <v>214</v>
      </c>
      <c r="E136" s="192" t="s">
        <v>1340</v>
      </c>
      <c r="F136" s="193" t="s">
        <v>1341</v>
      </c>
      <c r="G136" s="194" t="s">
        <v>217</v>
      </c>
      <c r="H136" s="195">
        <v>29</v>
      </c>
      <c r="I136" s="196"/>
      <c r="J136" s="197">
        <f>ROUND(I136*H136,2)</f>
        <v>0</v>
      </c>
      <c r="K136" s="193" t="s">
        <v>226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9.8000000000000004E-2</v>
      </c>
      <c r="R136" s="200">
        <f>Q136*H136</f>
        <v>2.8420000000000001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1342</v>
      </c>
    </row>
    <row r="137" spans="2:65" s="1" customFormat="1" ht="40.5">
      <c r="B137" s="39"/>
      <c r="C137" s="61"/>
      <c r="D137" s="203" t="s">
        <v>221</v>
      </c>
      <c r="E137" s="61"/>
      <c r="F137" s="204" t="s">
        <v>1343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" customFormat="1" ht="22.5" customHeight="1">
      <c r="B138" s="39"/>
      <c r="C138" s="222" t="s">
        <v>9</v>
      </c>
      <c r="D138" s="222" t="s">
        <v>274</v>
      </c>
      <c r="E138" s="223" t="s">
        <v>1344</v>
      </c>
      <c r="F138" s="224" t="s">
        <v>1345</v>
      </c>
      <c r="G138" s="225" t="s">
        <v>283</v>
      </c>
      <c r="H138" s="226">
        <v>123</v>
      </c>
      <c r="I138" s="227"/>
      <c r="J138" s="228">
        <f>ROUND(I138*H138,2)</f>
        <v>0</v>
      </c>
      <c r="K138" s="224" t="s">
        <v>226</v>
      </c>
      <c r="L138" s="229"/>
      <c r="M138" s="230" t="s">
        <v>22</v>
      </c>
      <c r="N138" s="231" t="s">
        <v>44</v>
      </c>
      <c r="O138" s="40"/>
      <c r="P138" s="200">
        <f>O138*H138</f>
        <v>0</v>
      </c>
      <c r="Q138" s="200">
        <v>2.7E-2</v>
      </c>
      <c r="R138" s="200">
        <f>Q138*H138</f>
        <v>3.3210000000000002</v>
      </c>
      <c r="S138" s="200">
        <v>0</v>
      </c>
      <c r="T138" s="201">
        <f>S138*H138</f>
        <v>0</v>
      </c>
      <c r="AR138" s="22" t="s">
        <v>258</v>
      </c>
      <c r="AT138" s="22" t="s">
        <v>274</v>
      </c>
      <c r="AU138" s="22" t="s">
        <v>82</v>
      </c>
      <c r="AY138" s="22" t="s">
        <v>212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219</v>
      </c>
      <c r="BM138" s="22" t="s">
        <v>1346</v>
      </c>
    </row>
    <row r="139" spans="2:65" s="1" customFormat="1" ht="27">
      <c r="B139" s="39"/>
      <c r="C139" s="61"/>
      <c r="D139" s="203" t="s">
        <v>221</v>
      </c>
      <c r="E139" s="61"/>
      <c r="F139" s="204" t="s">
        <v>1347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221</v>
      </c>
      <c r="AU139" s="22" t="s">
        <v>82</v>
      </c>
    </row>
    <row r="140" spans="2:65" s="1" customFormat="1" ht="22.5" customHeight="1">
      <c r="B140" s="39"/>
      <c r="C140" s="191" t="s">
        <v>329</v>
      </c>
      <c r="D140" s="191" t="s">
        <v>214</v>
      </c>
      <c r="E140" s="192" t="s">
        <v>484</v>
      </c>
      <c r="F140" s="193" t="s">
        <v>485</v>
      </c>
      <c r="G140" s="194" t="s">
        <v>225</v>
      </c>
      <c r="H140" s="195">
        <v>20</v>
      </c>
      <c r="I140" s="196"/>
      <c r="J140" s="197">
        <f>ROUND(I140*H140,2)</f>
        <v>0</v>
      </c>
      <c r="K140" s="193" t="s">
        <v>22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1348</v>
      </c>
    </row>
    <row r="141" spans="2:65" s="1" customFormat="1" ht="13.5">
      <c r="B141" s="39"/>
      <c r="C141" s="61"/>
      <c r="D141" s="206" t="s">
        <v>221</v>
      </c>
      <c r="E141" s="61"/>
      <c r="F141" s="207" t="s">
        <v>485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0" customFormat="1" ht="29.85" customHeight="1">
      <c r="B142" s="174"/>
      <c r="C142" s="175"/>
      <c r="D142" s="188" t="s">
        <v>72</v>
      </c>
      <c r="E142" s="189" t="s">
        <v>264</v>
      </c>
      <c r="F142" s="189" t="s">
        <v>279</v>
      </c>
      <c r="G142" s="175"/>
      <c r="H142" s="175"/>
      <c r="I142" s="178"/>
      <c r="J142" s="190">
        <f>BK142</f>
        <v>0</v>
      </c>
      <c r="K142" s="175"/>
      <c r="L142" s="180"/>
      <c r="M142" s="181"/>
      <c r="N142" s="182"/>
      <c r="O142" s="182"/>
      <c r="P142" s="183">
        <f>SUM(P143:P162)</f>
        <v>0</v>
      </c>
      <c r="Q142" s="182"/>
      <c r="R142" s="183">
        <f>SUM(R143:R162)</f>
        <v>9.8547100000000007</v>
      </c>
      <c r="S142" s="182"/>
      <c r="T142" s="184">
        <f>SUM(T143:T162)</f>
        <v>0</v>
      </c>
      <c r="AR142" s="185" t="s">
        <v>24</v>
      </c>
      <c r="AT142" s="186" t="s">
        <v>72</v>
      </c>
      <c r="AU142" s="186" t="s">
        <v>24</v>
      </c>
      <c r="AY142" s="185" t="s">
        <v>212</v>
      </c>
      <c r="BK142" s="187">
        <f>SUM(BK143:BK162)</f>
        <v>0</v>
      </c>
    </row>
    <row r="143" spans="2:65" s="1" customFormat="1" ht="22.5" customHeight="1">
      <c r="B143" s="39"/>
      <c r="C143" s="191" t="s">
        <v>333</v>
      </c>
      <c r="D143" s="191" t="s">
        <v>214</v>
      </c>
      <c r="E143" s="192" t="s">
        <v>281</v>
      </c>
      <c r="F143" s="193" t="s">
        <v>282</v>
      </c>
      <c r="G143" s="194" t="s">
        <v>283</v>
      </c>
      <c r="H143" s="195">
        <v>1</v>
      </c>
      <c r="I143" s="196"/>
      <c r="J143" s="197">
        <f>ROUND(I143*H143,2)</f>
        <v>0</v>
      </c>
      <c r="K143" s="193" t="s">
        <v>218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1349</v>
      </c>
    </row>
    <row r="144" spans="2:65" s="1" customFormat="1" ht="27">
      <c r="B144" s="39"/>
      <c r="C144" s="61"/>
      <c r="D144" s="203" t="s">
        <v>221</v>
      </c>
      <c r="E144" s="61"/>
      <c r="F144" s="204" t="s">
        <v>285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" customFormat="1" ht="22.5" customHeight="1">
      <c r="B145" s="39"/>
      <c r="C145" s="191" t="s">
        <v>338</v>
      </c>
      <c r="D145" s="191" t="s">
        <v>214</v>
      </c>
      <c r="E145" s="192" t="s">
        <v>287</v>
      </c>
      <c r="F145" s="193" t="s">
        <v>288</v>
      </c>
      <c r="G145" s="194" t="s">
        <v>283</v>
      </c>
      <c r="H145" s="195">
        <v>30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1350</v>
      </c>
    </row>
    <row r="146" spans="2:65" s="1" customFormat="1" ht="27">
      <c r="B146" s="39"/>
      <c r="C146" s="61"/>
      <c r="D146" s="203" t="s">
        <v>221</v>
      </c>
      <c r="E146" s="61"/>
      <c r="F146" s="204" t="s">
        <v>290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" customFormat="1" ht="22.5" customHeight="1">
      <c r="B147" s="39"/>
      <c r="C147" s="191" t="s">
        <v>345</v>
      </c>
      <c r="D147" s="191" t="s">
        <v>214</v>
      </c>
      <c r="E147" s="192" t="s">
        <v>292</v>
      </c>
      <c r="F147" s="193" t="s">
        <v>293</v>
      </c>
      <c r="G147" s="194" t="s">
        <v>283</v>
      </c>
      <c r="H147" s="195">
        <v>2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219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219</v>
      </c>
      <c r="BM147" s="22" t="s">
        <v>1351</v>
      </c>
    </row>
    <row r="148" spans="2:65" s="1" customFormat="1" ht="13.5">
      <c r="B148" s="39"/>
      <c r="C148" s="61"/>
      <c r="D148" s="203" t="s">
        <v>221</v>
      </c>
      <c r="E148" s="61"/>
      <c r="F148" s="204" t="s">
        <v>295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221</v>
      </c>
      <c r="AU148" s="22" t="s">
        <v>82</v>
      </c>
    </row>
    <row r="149" spans="2:65" s="1" customFormat="1" ht="22.5" customHeight="1">
      <c r="B149" s="39"/>
      <c r="C149" s="191" t="s">
        <v>350</v>
      </c>
      <c r="D149" s="191" t="s">
        <v>214</v>
      </c>
      <c r="E149" s="192" t="s">
        <v>296</v>
      </c>
      <c r="F149" s="193" t="s">
        <v>297</v>
      </c>
      <c r="G149" s="194" t="s">
        <v>283</v>
      </c>
      <c r="H149" s="195">
        <v>30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1352</v>
      </c>
    </row>
    <row r="150" spans="2:65" s="1" customFormat="1" ht="27">
      <c r="B150" s="39"/>
      <c r="C150" s="61"/>
      <c r="D150" s="203" t="s">
        <v>221</v>
      </c>
      <c r="E150" s="61"/>
      <c r="F150" s="204" t="s">
        <v>299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" customFormat="1" ht="22.5" customHeight="1">
      <c r="B151" s="39"/>
      <c r="C151" s="191" t="s">
        <v>355</v>
      </c>
      <c r="D151" s="191" t="s">
        <v>214</v>
      </c>
      <c r="E151" s="192" t="s">
        <v>301</v>
      </c>
      <c r="F151" s="193" t="s">
        <v>302</v>
      </c>
      <c r="G151" s="194" t="s">
        <v>283</v>
      </c>
      <c r="H151" s="195">
        <v>10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219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219</v>
      </c>
      <c r="BM151" s="22" t="s">
        <v>1353</v>
      </c>
    </row>
    <row r="152" spans="2:65" s="1" customFormat="1" ht="13.5">
      <c r="B152" s="39"/>
      <c r="C152" s="61"/>
      <c r="D152" s="203" t="s">
        <v>221</v>
      </c>
      <c r="E152" s="61"/>
      <c r="F152" s="204" t="s">
        <v>304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221</v>
      </c>
      <c r="AU152" s="22" t="s">
        <v>82</v>
      </c>
    </row>
    <row r="153" spans="2:65" s="1" customFormat="1" ht="22.5" customHeight="1">
      <c r="B153" s="39"/>
      <c r="C153" s="191" t="s">
        <v>362</v>
      </c>
      <c r="D153" s="191" t="s">
        <v>214</v>
      </c>
      <c r="E153" s="192" t="s">
        <v>306</v>
      </c>
      <c r="F153" s="193" t="s">
        <v>307</v>
      </c>
      <c r="G153" s="194" t="s">
        <v>283</v>
      </c>
      <c r="H153" s="195">
        <v>30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219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219</v>
      </c>
      <c r="BM153" s="22" t="s">
        <v>1354</v>
      </c>
    </row>
    <row r="154" spans="2:65" s="1" customFormat="1" ht="27">
      <c r="B154" s="39"/>
      <c r="C154" s="61"/>
      <c r="D154" s="203" t="s">
        <v>221</v>
      </c>
      <c r="E154" s="61"/>
      <c r="F154" s="204" t="s">
        <v>309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221</v>
      </c>
      <c r="AU154" s="22" t="s">
        <v>82</v>
      </c>
    </row>
    <row r="155" spans="2:65" s="1" customFormat="1" ht="31.5" customHeight="1">
      <c r="B155" s="39"/>
      <c r="C155" s="191" t="s">
        <v>371</v>
      </c>
      <c r="D155" s="191" t="s">
        <v>214</v>
      </c>
      <c r="E155" s="192" t="s">
        <v>1236</v>
      </c>
      <c r="F155" s="193" t="s">
        <v>1237</v>
      </c>
      <c r="G155" s="194" t="s">
        <v>225</v>
      </c>
      <c r="H155" s="195">
        <v>18</v>
      </c>
      <c r="I155" s="196"/>
      <c r="J155" s="197">
        <f>ROUND(I155*H155,2)</f>
        <v>0</v>
      </c>
      <c r="K155" s="193" t="s">
        <v>226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0.20219000000000001</v>
      </c>
      <c r="R155" s="200">
        <f>Q155*H155</f>
        <v>3.6394200000000003</v>
      </c>
      <c r="S155" s="200">
        <v>0</v>
      </c>
      <c r="T155" s="201">
        <f>S155*H155</f>
        <v>0</v>
      </c>
      <c r="AR155" s="22" t="s">
        <v>219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219</v>
      </c>
      <c r="BM155" s="22" t="s">
        <v>1355</v>
      </c>
    </row>
    <row r="156" spans="2:65" s="1" customFormat="1" ht="40.5">
      <c r="B156" s="39"/>
      <c r="C156" s="61"/>
      <c r="D156" s="203" t="s">
        <v>221</v>
      </c>
      <c r="E156" s="61"/>
      <c r="F156" s="204" t="s">
        <v>1239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221</v>
      </c>
      <c r="AU156" s="22" t="s">
        <v>82</v>
      </c>
    </row>
    <row r="157" spans="2:65" s="1" customFormat="1" ht="22.5" customHeight="1">
      <c r="B157" s="39"/>
      <c r="C157" s="222" t="s">
        <v>379</v>
      </c>
      <c r="D157" s="222" t="s">
        <v>274</v>
      </c>
      <c r="E157" s="223" t="s">
        <v>1240</v>
      </c>
      <c r="F157" s="224" t="s">
        <v>1241</v>
      </c>
      <c r="G157" s="225" t="s">
        <v>283</v>
      </c>
      <c r="H157" s="226">
        <v>20</v>
      </c>
      <c r="I157" s="227"/>
      <c r="J157" s="228">
        <f>ROUND(I157*H157,2)</f>
        <v>0</v>
      </c>
      <c r="K157" s="224" t="s">
        <v>226</v>
      </c>
      <c r="L157" s="229"/>
      <c r="M157" s="230" t="s">
        <v>22</v>
      </c>
      <c r="N157" s="231" t="s">
        <v>44</v>
      </c>
      <c r="O157" s="40"/>
      <c r="P157" s="200">
        <f>O157*H157</f>
        <v>0</v>
      </c>
      <c r="Q157" s="200">
        <v>8.2100000000000006E-2</v>
      </c>
      <c r="R157" s="200">
        <f>Q157*H157</f>
        <v>1.6420000000000001</v>
      </c>
      <c r="S157" s="200">
        <v>0</v>
      </c>
      <c r="T157" s="201">
        <f>S157*H157</f>
        <v>0</v>
      </c>
      <c r="AR157" s="22" t="s">
        <v>258</v>
      </c>
      <c r="AT157" s="22" t="s">
        <v>274</v>
      </c>
      <c r="AU157" s="22" t="s">
        <v>82</v>
      </c>
      <c r="AY157" s="22" t="s">
        <v>212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219</v>
      </c>
      <c r="BM157" s="22" t="s">
        <v>1356</v>
      </c>
    </row>
    <row r="158" spans="2:65" s="1" customFormat="1" ht="13.5">
      <c r="B158" s="39"/>
      <c r="C158" s="61"/>
      <c r="D158" s="203" t="s">
        <v>221</v>
      </c>
      <c r="E158" s="61"/>
      <c r="F158" s="204" t="s">
        <v>1243</v>
      </c>
      <c r="G158" s="61"/>
      <c r="H158" s="61"/>
      <c r="I158" s="161"/>
      <c r="J158" s="61"/>
      <c r="K158" s="61"/>
      <c r="L158" s="59"/>
      <c r="M158" s="205"/>
      <c r="N158" s="40"/>
      <c r="O158" s="40"/>
      <c r="P158" s="40"/>
      <c r="Q158" s="40"/>
      <c r="R158" s="40"/>
      <c r="S158" s="40"/>
      <c r="T158" s="76"/>
      <c r="AT158" s="22" t="s">
        <v>221</v>
      </c>
      <c r="AU158" s="22" t="s">
        <v>82</v>
      </c>
    </row>
    <row r="159" spans="2:65" s="1" customFormat="1" ht="31.5" customHeight="1">
      <c r="B159" s="39"/>
      <c r="C159" s="191" t="s">
        <v>568</v>
      </c>
      <c r="D159" s="191" t="s">
        <v>214</v>
      </c>
      <c r="E159" s="192" t="s">
        <v>690</v>
      </c>
      <c r="F159" s="193" t="s">
        <v>691</v>
      </c>
      <c r="G159" s="194" t="s">
        <v>225</v>
      </c>
      <c r="H159" s="195">
        <v>21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0.16849</v>
      </c>
      <c r="R159" s="200">
        <f>Q159*H159</f>
        <v>3.5382899999999999</v>
      </c>
      <c r="S159" s="200">
        <v>0</v>
      </c>
      <c r="T159" s="201">
        <f>S159*H159</f>
        <v>0</v>
      </c>
      <c r="AR159" s="22" t="s">
        <v>219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219</v>
      </c>
      <c r="BM159" s="22" t="s">
        <v>1357</v>
      </c>
    </row>
    <row r="160" spans="2:65" s="1" customFormat="1" ht="40.5">
      <c r="B160" s="39"/>
      <c r="C160" s="61"/>
      <c r="D160" s="203" t="s">
        <v>221</v>
      </c>
      <c r="E160" s="61"/>
      <c r="F160" s="204" t="s">
        <v>693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221</v>
      </c>
      <c r="AU160" s="22" t="s">
        <v>82</v>
      </c>
    </row>
    <row r="161" spans="2:65" s="1" customFormat="1" ht="22.5" customHeight="1">
      <c r="B161" s="39"/>
      <c r="C161" s="222" t="s">
        <v>700</v>
      </c>
      <c r="D161" s="222" t="s">
        <v>274</v>
      </c>
      <c r="E161" s="223" t="s">
        <v>694</v>
      </c>
      <c r="F161" s="224" t="s">
        <v>695</v>
      </c>
      <c r="G161" s="225" t="s">
        <v>283</v>
      </c>
      <c r="H161" s="226">
        <v>23</v>
      </c>
      <c r="I161" s="227"/>
      <c r="J161" s="228">
        <f>ROUND(I161*H161,2)</f>
        <v>0</v>
      </c>
      <c r="K161" s="224" t="s">
        <v>218</v>
      </c>
      <c r="L161" s="229"/>
      <c r="M161" s="230" t="s">
        <v>22</v>
      </c>
      <c r="N161" s="231" t="s">
        <v>44</v>
      </c>
      <c r="O161" s="40"/>
      <c r="P161" s="200">
        <f>O161*H161</f>
        <v>0</v>
      </c>
      <c r="Q161" s="200">
        <v>4.4999999999999998E-2</v>
      </c>
      <c r="R161" s="200">
        <f>Q161*H161</f>
        <v>1.0349999999999999</v>
      </c>
      <c r="S161" s="200">
        <v>0</v>
      </c>
      <c r="T161" s="201">
        <f>S161*H161</f>
        <v>0</v>
      </c>
      <c r="AR161" s="22" t="s">
        <v>258</v>
      </c>
      <c r="AT161" s="22" t="s">
        <v>274</v>
      </c>
      <c r="AU161" s="22" t="s">
        <v>82</v>
      </c>
      <c r="AY161" s="22" t="s">
        <v>212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2" t="s">
        <v>24</v>
      </c>
      <c r="BK161" s="202">
        <f>ROUND(I161*H161,2)</f>
        <v>0</v>
      </c>
      <c r="BL161" s="22" t="s">
        <v>219</v>
      </c>
      <c r="BM161" s="22" t="s">
        <v>1358</v>
      </c>
    </row>
    <row r="162" spans="2:65" s="1" customFormat="1" ht="13.5">
      <c r="B162" s="39"/>
      <c r="C162" s="61"/>
      <c r="D162" s="206" t="s">
        <v>221</v>
      </c>
      <c r="E162" s="61"/>
      <c r="F162" s="207" t="s">
        <v>697</v>
      </c>
      <c r="G162" s="61"/>
      <c r="H162" s="61"/>
      <c r="I162" s="161"/>
      <c r="J162" s="61"/>
      <c r="K162" s="61"/>
      <c r="L162" s="59"/>
      <c r="M162" s="205"/>
      <c r="N162" s="40"/>
      <c r="O162" s="40"/>
      <c r="P162" s="40"/>
      <c r="Q162" s="40"/>
      <c r="R162" s="40"/>
      <c r="S162" s="40"/>
      <c r="T162" s="76"/>
      <c r="AT162" s="22" t="s">
        <v>221</v>
      </c>
      <c r="AU162" s="22" t="s">
        <v>82</v>
      </c>
    </row>
    <row r="163" spans="2:65" s="10" customFormat="1" ht="29.85" customHeight="1">
      <c r="B163" s="174"/>
      <c r="C163" s="175"/>
      <c r="D163" s="188" t="s">
        <v>72</v>
      </c>
      <c r="E163" s="189" t="s">
        <v>343</v>
      </c>
      <c r="F163" s="189" t="s">
        <v>344</v>
      </c>
      <c r="G163" s="175"/>
      <c r="H163" s="175"/>
      <c r="I163" s="178"/>
      <c r="J163" s="190">
        <f>BK163</f>
        <v>0</v>
      </c>
      <c r="K163" s="175"/>
      <c r="L163" s="180"/>
      <c r="M163" s="181"/>
      <c r="N163" s="182"/>
      <c r="O163" s="182"/>
      <c r="P163" s="183">
        <f>SUM(P164:P169)</f>
        <v>0</v>
      </c>
      <c r="Q163" s="182"/>
      <c r="R163" s="183">
        <f>SUM(R164:R169)</f>
        <v>0</v>
      </c>
      <c r="S163" s="182"/>
      <c r="T163" s="184">
        <f>SUM(T164:T169)</f>
        <v>0</v>
      </c>
      <c r="AR163" s="185" t="s">
        <v>24</v>
      </c>
      <c r="AT163" s="186" t="s">
        <v>72</v>
      </c>
      <c r="AU163" s="186" t="s">
        <v>24</v>
      </c>
      <c r="AY163" s="185" t="s">
        <v>212</v>
      </c>
      <c r="BK163" s="187">
        <f>SUM(BK164:BK169)</f>
        <v>0</v>
      </c>
    </row>
    <row r="164" spans="2:65" s="1" customFormat="1" ht="22.5" customHeight="1">
      <c r="B164" s="39"/>
      <c r="C164" s="191" t="s">
        <v>702</v>
      </c>
      <c r="D164" s="191" t="s">
        <v>214</v>
      </c>
      <c r="E164" s="192" t="s">
        <v>346</v>
      </c>
      <c r="F164" s="193" t="s">
        <v>347</v>
      </c>
      <c r="G164" s="194" t="s">
        <v>253</v>
      </c>
      <c r="H164" s="195">
        <v>7.64</v>
      </c>
      <c r="I164" s="196"/>
      <c r="J164" s="197">
        <f>ROUND(I164*H164,2)</f>
        <v>0</v>
      </c>
      <c r="K164" s="193" t="s">
        <v>218</v>
      </c>
      <c r="L164" s="59"/>
      <c r="M164" s="198" t="s">
        <v>22</v>
      </c>
      <c r="N164" s="199" t="s">
        <v>44</v>
      </c>
      <c r="O164" s="40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2" t="s">
        <v>219</v>
      </c>
      <c r="AT164" s="22" t="s">
        <v>214</v>
      </c>
      <c r="AU164" s="22" t="s">
        <v>82</v>
      </c>
      <c r="AY164" s="22" t="s">
        <v>212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2" t="s">
        <v>24</v>
      </c>
      <c r="BK164" s="202">
        <f>ROUND(I164*H164,2)</f>
        <v>0</v>
      </c>
      <c r="BL164" s="22" t="s">
        <v>219</v>
      </c>
      <c r="BM164" s="22" t="s">
        <v>1359</v>
      </c>
    </row>
    <row r="165" spans="2:65" s="1" customFormat="1" ht="27">
      <c r="B165" s="39"/>
      <c r="C165" s="61"/>
      <c r="D165" s="203" t="s">
        <v>221</v>
      </c>
      <c r="E165" s="61"/>
      <c r="F165" s="204" t="s">
        <v>349</v>
      </c>
      <c r="G165" s="61"/>
      <c r="H165" s="61"/>
      <c r="I165" s="161"/>
      <c r="J165" s="61"/>
      <c r="K165" s="61"/>
      <c r="L165" s="59"/>
      <c r="M165" s="205"/>
      <c r="N165" s="40"/>
      <c r="O165" s="40"/>
      <c r="P165" s="40"/>
      <c r="Q165" s="40"/>
      <c r="R165" s="40"/>
      <c r="S165" s="40"/>
      <c r="T165" s="76"/>
      <c r="AT165" s="22" t="s">
        <v>221</v>
      </c>
      <c r="AU165" s="22" t="s">
        <v>82</v>
      </c>
    </row>
    <row r="166" spans="2:65" s="1" customFormat="1" ht="22.5" customHeight="1">
      <c r="B166" s="39"/>
      <c r="C166" s="191" t="s">
        <v>704</v>
      </c>
      <c r="D166" s="191" t="s">
        <v>214</v>
      </c>
      <c r="E166" s="192" t="s">
        <v>351</v>
      </c>
      <c r="F166" s="193" t="s">
        <v>352</v>
      </c>
      <c r="G166" s="194" t="s">
        <v>253</v>
      </c>
      <c r="H166" s="195">
        <v>7.64</v>
      </c>
      <c r="I166" s="196"/>
      <c r="J166" s="197">
        <f>ROUND(I166*H166,2)</f>
        <v>0</v>
      </c>
      <c r="K166" s="193" t="s">
        <v>218</v>
      </c>
      <c r="L166" s="59"/>
      <c r="M166" s="198" t="s">
        <v>22</v>
      </c>
      <c r="N166" s="199" t="s">
        <v>44</v>
      </c>
      <c r="O166" s="40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2" t="s">
        <v>219</v>
      </c>
      <c r="AT166" s="22" t="s">
        <v>214</v>
      </c>
      <c r="AU166" s="22" t="s">
        <v>82</v>
      </c>
      <c r="AY166" s="22" t="s">
        <v>212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2" t="s">
        <v>24</v>
      </c>
      <c r="BK166" s="202">
        <f>ROUND(I166*H166,2)</f>
        <v>0</v>
      </c>
      <c r="BL166" s="22" t="s">
        <v>219</v>
      </c>
      <c r="BM166" s="22" t="s">
        <v>1360</v>
      </c>
    </row>
    <row r="167" spans="2:65" s="1" customFormat="1" ht="27">
      <c r="B167" s="39"/>
      <c r="C167" s="61"/>
      <c r="D167" s="203" t="s">
        <v>221</v>
      </c>
      <c r="E167" s="61"/>
      <c r="F167" s="204" t="s">
        <v>354</v>
      </c>
      <c r="G167" s="61"/>
      <c r="H167" s="61"/>
      <c r="I167" s="161"/>
      <c r="J167" s="61"/>
      <c r="K167" s="61"/>
      <c r="L167" s="59"/>
      <c r="M167" s="205"/>
      <c r="N167" s="40"/>
      <c r="O167" s="40"/>
      <c r="P167" s="40"/>
      <c r="Q167" s="40"/>
      <c r="R167" s="40"/>
      <c r="S167" s="40"/>
      <c r="T167" s="76"/>
      <c r="AT167" s="22" t="s">
        <v>221</v>
      </c>
      <c r="AU167" s="22" t="s">
        <v>82</v>
      </c>
    </row>
    <row r="168" spans="2:65" s="1" customFormat="1" ht="22.5" customHeight="1">
      <c r="B168" s="39"/>
      <c r="C168" s="191" t="s">
        <v>706</v>
      </c>
      <c r="D168" s="191" t="s">
        <v>214</v>
      </c>
      <c r="E168" s="192" t="s">
        <v>356</v>
      </c>
      <c r="F168" s="193" t="s">
        <v>357</v>
      </c>
      <c r="G168" s="194" t="s">
        <v>253</v>
      </c>
      <c r="H168" s="195">
        <v>7.64</v>
      </c>
      <c r="I168" s="196"/>
      <c r="J168" s="197">
        <f>ROUND(I168*H168,2)</f>
        <v>0</v>
      </c>
      <c r="K168" s="193" t="s">
        <v>218</v>
      </c>
      <c r="L168" s="59"/>
      <c r="M168" s="198" t="s">
        <v>22</v>
      </c>
      <c r="N168" s="199" t="s">
        <v>44</v>
      </c>
      <c r="O168" s="40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2" t="s">
        <v>219</v>
      </c>
      <c r="AT168" s="22" t="s">
        <v>214</v>
      </c>
      <c r="AU168" s="22" t="s">
        <v>82</v>
      </c>
      <c r="AY168" s="22" t="s">
        <v>212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24</v>
      </c>
      <c r="BK168" s="202">
        <f>ROUND(I168*H168,2)</f>
        <v>0</v>
      </c>
      <c r="BL168" s="22" t="s">
        <v>219</v>
      </c>
      <c r="BM168" s="22" t="s">
        <v>1361</v>
      </c>
    </row>
    <row r="169" spans="2:65" s="1" customFormat="1" ht="13.5">
      <c r="B169" s="39"/>
      <c r="C169" s="61"/>
      <c r="D169" s="206" t="s">
        <v>221</v>
      </c>
      <c r="E169" s="61"/>
      <c r="F169" s="207" t="s">
        <v>359</v>
      </c>
      <c r="G169" s="61"/>
      <c r="H169" s="61"/>
      <c r="I169" s="161"/>
      <c r="J169" s="61"/>
      <c r="K169" s="61"/>
      <c r="L169" s="59"/>
      <c r="M169" s="205"/>
      <c r="N169" s="40"/>
      <c r="O169" s="40"/>
      <c r="P169" s="40"/>
      <c r="Q169" s="40"/>
      <c r="R169" s="40"/>
      <c r="S169" s="40"/>
      <c r="T169" s="76"/>
      <c r="AT169" s="22" t="s">
        <v>221</v>
      </c>
      <c r="AU169" s="22" t="s">
        <v>82</v>
      </c>
    </row>
    <row r="170" spans="2:65" s="10" customFormat="1" ht="29.85" customHeight="1">
      <c r="B170" s="174"/>
      <c r="C170" s="175"/>
      <c r="D170" s="188" t="s">
        <v>72</v>
      </c>
      <c r="E170" s="189" t="s">
        <v>360</v>
      </c>
      <c r="F170" s="189" t="s">
        <v>361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SUM(P171:P172)</f>
        <v>0</v>
      </c>
      <c r="Q170" s="182"/>
      <c r="R170" s="183">
        <f>SUM(R171:R172)</f>
        <v>0</v>
      </c>
      <c r="S170" s="182"/>
      <c r="T170" s="184">
        <f>SUM(T171:T172)</f>
        <v>0</v>
      </c>
      <c r="AR170" s="185" t="s">
        <v>24</v>
      </c>
      <c r="AT170" s="186" t="s">
        <v>72</v>
      </c>
      <c r="AU170" s="186" t="s">
        <v>24</v>
      </c>
      <c r="AY170" s="185" t="s">
        <v>212</v>
      </c>
      <c r="BK170" s="187">
        <f>SUM(BK171:BK172)</f>
        <v>0</v>
      </c>
    </row>
    <row r="171" spans="2:65" s="1" customFormat="1" ht="31.5" customHeight="1">
      <c r="B171" s="39"/>
      <c r="C171" s="191" t="s">
        <v>708</v>
      </c>
      <c r="D171" s="191" t="s">
        <v>214</v>
      </c>
      <c r="E171" s="192" t="s">
        <v>363</v>
      </c>
      <c r="F171" s="193" t="s">
        <v>364</v>
      </c>
      <c r="G171" s="194" t="s">
        <v>253</v>
      </c>
      <c r="H171" s="195">
        <v>53.898000000000003</v>
      </c>
      <c r="I171" s="196"/>
      <c r="J171" s="197">
        <f>ROUND(I171*H171,2)</f>
        <v>0</v>
      </c>
      <c r="K171" s="193" t="s">
        <v>218</v>
      </c>
      <c r="L171" s="59"/>
      <c r="M171" s="198" t="s">
        <v>22</v>
      </c>
      <c r="N171" s="199" t="s">
        <v>44</v>
      </c>
      <c r="O171" s="40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2" t="s">
        <v>219</v>
      </c>
      <c r="AT171" s="22" t="s">
        <v>214</v>
      </c>
      <c r="AU171" s="22" t="s">
        <v>82</v>
      </c>
      <c r="AY171" s="22" t="s">
        <v>212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24</v>
      </c>
      <c r="BK171" s="202">
        <f>ROUND(I171*H171,2)</f>
        <v>0</v>
      </c>
      <c r="BL171" s="22" t="s">
        <v>219</v>
      </c>
      <c r="BM171" s="22" t="s">
        <v>1362</v>
      </c>
    </row>
    <row r="172" spans="2:65" s="1" customFormat="1" ht="27">
      <c r="B172" s="39"/>
      <c r="C172" s="61"/>
      <c r="D172" s="206" t="s">
        <v>221</v>
      </c>
      <c r="E172" s="61"/>
      <c r="F172" s="207" t="s">
        <v>366</v>
      </c>
      <c r="G172" s="61"/>
      <c r="H172" s="61"/>
      <c r="I172" s="161"/>
      <c r="J172" s="61"/>
      <c r="K172" s="61"/>
      <c r="L172" s="59"/>
      <c r="M172" s="205"/>
      <c r="N172" s="40"/>
      <c r="O172" s="40"/>
      <c r="P172" s="40"/>
      <c r="Q172" s="40"/>
      <c r="R172" s="40"/>
      <c r="S172" s="40"/>
      <c r="T172" s="76"/>
      <c r="AT172" s="22" t="s">
        <v>221</v>
      </c>
      <c r="AU172" s="22" t="s">
        <v>82</v>
      </c>
    </row>
    <row r="173" spans="2:65" s="10" customFormat="1" ht="37.35" customHeight="1">
      <c r="B173" s="174"/>
      <c r="C173" s="175"/>
      <c r="D173" s="176" t="s">
        <v>72</v>
      </c>
      <c r="E173" s="177" t="s">
        <v>367</v>
      </c>
      <c r="F173" s="177" t="s">
        <v>368</v>
      </c>
      <c r="G173" s="175"/>
      <c r="H173" s="175"/>
      <c r="I173" s="178"/>
      <c r="J173" s="179">
        <f>BK173</f>
        <v>0</v>
      </c>
      <c r="K173" s="175"/>
      <c r="L173" s="180"/>
      <c r="M173" s="181"/>
      <c r="N173" s="182"/>
      <c r="O173" s="182"/>
      <c r="P173" s="183">
        <f>P174+P177</f>
        <v>0</v>
      </c>
      <c r="Q173" s="182"/>
      <c r="R173" s="183">
        <f>R174+R177</f>
        <v>0</v>
      </c>
      <c r="S173" s="182"/>
      <c r="T173" s="184">
        <f>T174+T177</f>
        <v>0</v>
      </c>
      <c r="AR173" s="185" t="s">
        <v>241</v>
      </c>
      <c r="AT173" s="186" t="s">
        <v>72</v>
      </c>
      <c r="AU173" s="186" t="s">
        <v>73</v>
      </c>
      <c r="AY173" s="185" t="s">
        <v>212</v>
      </c>
      <c r="BK173" s="187">
        <f>BK174+BK177</f>
        <v>0</v>
      </c>
    </row>
    <row r="174" spans="2:65" s="10" customFormat="1" ht="19.899999999999999" customHeight="1">
      <c r="B174" s="174"/>
      <c r="C174" s="175"/>
      <c r="D174" s="188" t="s">
        <v>72</v>
      </c>
      <c r="E174" s="189" t="s">
        <v>369</v>
      </c>
      <c r="F174" s="189" t="s">
        <v>370</v>
      </c>
      <c r="G174" s="175"/>
      <c r="H174" s="175"/>
      <c r="I174" s="178"/>
      <c r="J174" s="190">
        <f>BK174</f>
        <v>0</v>
      </c>
      <c r="K174" s="175"/>
      <c r="L174" s="180"/>
      <c r="M174" s="181"/>
      <c r="N174" s="182"/>
      <c r="O174" s="182"/>
      <c r="P174" s="183">
        <f>SUM(P175:P176)</f>
        <v>0</v>
      </c>
      <c r="Q174" s="182"/>
      <c r="R174" s="183">
        <f>SUM(R175:R176)</f>
        <v>0</v>
      </c>
      <c r="S174" s="182"/>
      <c r="T174" s="184">
        <f>SUM(T175:T176)</f>
        <v>0</v>
      </c>
      <c r="AR174" s="185" t="s">
        <v>241</v>
      </c>
      <c r="AT174" s="186" t="s">
        <v>72</v>
      </c>
      <c r="AU174" s="186" t="s">
        <v>24</v>
      </c>
      <c r="AY174" s="185" t="s">
        <v>212</v>
      </c>
      <c r="BK174" s="187">
        <f>SUM(BK175:BK176)</f>
        <v>0</v>
      </c>
    </row>
    <row r="175" spans="2:65" s="1" customFormat="1" ht="22.5" customHeight="1">
      <c r="B175" s="39"/>
      <c r="C175" s="191" t="s">
        <v>833</v>
      </c>
      <c r="D175" s="191" t="s">
        <v>214</v>
      </c>
      <c r="E175" s="192" t="s">
        <v>372</v>
      </c>
      <c r="F175" s="193" t="s">
        <v>370</v>
      </c>
      <c r="G175" s="194" t="s">
        <v>373</v>
      </c>
      <c r="H175" s="195">
        <v>1</v>
      </c>
      <c r="I175" s="196"/>
      <c r="J175" s="197">
        <f>ROUND(I175*H175,2)</f>
        <v>0</v>
      </c>
      <c r="K175" s="193" t="s">
        <v>218</v>
      </c>
      <c r="L175" s="59"/>
      <c r="M175" s="198" t="s">
        <v>22</v>
      </c>
      <c r="N175" s="199" t="s">
        <v>44</v>
      </c>
      <c r="O175" s="40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2" t="s">
        <v>374</v>
      </c>
      <c r="AT175" s="22" t="s">
        <v>214</v>
      </c>
      <c r="AU175" s="22" t="s">
        <v>82</v>
      </c>
      <c r="AY175" s="22" t="s">
        <v>212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2" t="s">
        <v>24</v>
      </c>
      <c r="BK175" s="202">
        <f>ROUND(I175*H175,2)</f>
        <v>0</v>
      </c>
      <c r="BL175" s="22" t="s">
        <v>374</v>
      </c>
      <c r="BM175" s="22" t="s">
        <v>1363</v>
      </c>
    </row>
    <row r="176" spans="2:65" s="1" customFormat="1" ht="13.5">
      <c r="B176" s="39"/>
      <c r="C176" s="61"/>
      <c r="D176" s="206" t="s">
        <v>221</v>
      </c>
      <c r="E176" s="61"/>
      <c r="F176" s="207" t="s">
        <v>376</v>
      </c>
      <c r="G176" s="61"/>
      <c r="H176" s="61"/>
      <c r="I176" s="161"/>
      <c r="J176" s="61"/>
      <c r="K176" s="61"/>
      <c r="L176" s="59"/>
      <c r="M176" s="205"/>
      <c r="N176" s="40"/>
      <c r="O176" s="40"/>
      <c r="P176" s="40"/>
      <c r="Q176" s="40"/>
      <c r="R176" s="40"/>
      <c r="S176" s="40"/>
      <c r="T176" s="76"/>
      <c r="AT176" s="22" t="s">
        <v>221</v>
      </c>
      <c r="AU176" s="22" t="s">
        <v>82</v>
      </c>
    </row>
    <row r="177" spans="2:65" s="10" customFormat="1" ht="29.85" customHeight="1">
      <c r="B177" s="174"/>
      <c r="C177" s="175"/>
      <c r="D177" s="188" t="s">
        <v>72</v>
      </c>
      <c r="E177" s="189" t="s">
        <v>377</v>
      </c>
      <c r="F177" s="189" t="s">
        <v>378</v>
      </c>
      <c r="G177" s="175"/>
      <c r="H177" s="175"/>
      <c r="I177" s="178"/>
      <c r="J177" s="190">
        <f>BK177</f>
        <v>0</v>
      </c>
      <c r="K177" s="175"/>
      <c r="L177" s="180"/>
      <c r="M177" s="181"/>
      <c r="N177" s="182"/>
      <c r="O177" s="182"/>
      <c r="P177" s="183">
        <f>SUM(P178:P179)</f>
        <v>0</v>
      </c>
      <c r="Q177" s="182"/>
      <c r="R177" s="183">
        <f>SUM(R178:R179)</f>
        <v>0</v>
      </c>
      <c r="S177" s="182"/>
      <c r="T177" s="184">
        <f>SUM(T178:T179)</f>
        <v>0</v>
      </c>
      <c r="AR177" s="185" t="s">
        <v>241</v>
      </c>
      <c r="AT177" s="186" t="s">
        <v>72</v>
      </c>
      <c r="AU177" s="186" t="s">
        <v>24</v>
      </c>
      <c r="AY177" s="185" t="s">
        <v>212</v>
      </c>
      <c r="BK177" s="187">
        <f>SUM(BK178:BK179)</f>
        <v>0</v>
      </c>
    </row>
    <row r="178" spans="2:65" s="1" customFormat="1" ht="22.5" customHeight="1">
      <c r="B178" s="39"/>
      <c r="C178" s="191" t="s">
        <v>835</v>
      </c>
      <c r="D178" s="191" t="s">
        <v>214</v>
      </c>
      <c r="E178" s="192" t="s">
        <v>380</v>
      </c>
      <c r="F178" s="193" t="s">
        <v>378</v>
      </c>
      <c r="G178" s="194" t="s">
        <v>373</v>
      </c>
      <c r="H178" s="195">
        <v>1</v>
      </c>
      <c r="I178" s="196"/>
      <c r="J178" s="197">
        <f>ROUND(I178*H178,2)</f>
        <v>0</v>
      </c>
      <c r="K178" s="193" t="s">
        <v>218</v>
      </c>
      <c r="L178" s="59"/>
      <c r="M178" s="198" t="s">
        <v>22</v>
      </c>
      <c r="N178" s="199" t="s">
        <v>44</v>
      </c>
      <c r="O178" s="40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2" t="s">
        <v>374</v>
      </c>
      <c r="AT178" s="22" t="s">
        <v>214</v>
      </c>
      <c r="AU178" s="22" t="s">
        <v>82</v>
      </c>
      <c r="AY178" s="22" t="s">
        <v>212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2" t="s">
        <v>24</v>
      </c>
      <c r="BK178" s="202">
        <f>ROUND(I178*H178,2)</f>
        <v>0</v>
      </c>
      <c r="BL178" s="22" t="s">
        <v>374</v>
      </c>
      <c r="BM178" s="22" t="s">
        <v>1364</v>
      </c>
    </row>
    <row r="179" spans="2:65" s="1" customFormat="1" ht="13.5">
      <c r="B179" s="39"/>
      <c r="C179" s="61"/>
      <c r="D179" s="206" t="s">
        <v>221</v>
      </c>
      <c r="E179" s="61"/>
      <c r="F179" s="207" t="s">
        <v>382</v>
      </c>
      <c r="G179" s="61"/>
      <c r="H179" s="61"/>
      <c r="I179" s="161"/>
      <c r="J179" s="61"/>
      <c r="K179" s="61"/>
      <c r="L179" s="59"/>
      <c r="M179" s="232"/>
      <c r="N179" s="233"/>
      <c r="O179" s="233"/>
      <c r="P179" s="233"/>
      <c r="Q179" s="233"/>
      <c r="R179" s="233"/>
      <c r="S179" s="233"/>
      <c r="T179" s="234"/>
      <c r="AT179" s="22" t="s">
        <v>221</v>
      </c>
      <c r="AU179" s="22" t="s">
        <v>82</v>
      </c>
    </row>
    <row r="180" spans="2:65" s="1" customFormat="1" ht="6.95" customHeight="1">
      <c r="B180" s="54"/>
      <c r="C180" s="55"/>
      <c r="D180" s="55"/>
      <c r="E180" s="55"/>
      <c r="F180" s="55"/>
      <c r="G180" s="55"/>
      <c r="H180" s="55"/>
      <c r="I180" s="137"/>
      <c r="J180" s="55"/>
      <c r="K180" s="55"/>
      <c r="L180" s="59"/>
    </row>
  </sheetData>
  <sheetProtection algorithmName="SHA-512" hashValue="rL37Ru3+nWegqGABYXwWPP2mhqA3SNIgEXPgq/8fhUVHjiULM9Nul4ndCUcYY3dn/cc0sfgqs+sVxDoF0B9sOw==" saltValue="sCWPrvW46kGG+xC8vaQLbg==" spinCount="100000" sheet="1" objects="1" scenarios="1" formatCells="0" formatColumns="0" formatRows="0" sort="0" autoFilter="0"/>
  <autoFilter ref="C85:K179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383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ROUND(SUM(BE86:BE150), 2)</f>
        <v>0</v>
      </c>
      <c r="G30" s="40"/>
      <c r="H30" s="40"/>
      <c r="I30" s="129">
        <v>0.21</v>
      </c>
      <c r="J30" s="128">
        <f>ROUND(ROUND((SUM(BE86:BE150)),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ROUND(SUM(BF86:BF150), 2)</f>
        <v>0</v>
      </c>
      <c r="G31" s="40"/>
      <c r="H31" s="40"/>
      <c r="I31" s="129">
        <v>0.15</v>
      </c>
      <c r="J31" s="128">
        <f>ROUND(ROUND((SUM(BF86:BF150)),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SO02 - Objekt 02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J105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J108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J115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J134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J141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J144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J145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J148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SO02 - Objekt 02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P87+P144</f>
        <v>0</v>
      </c>
      <c r="Q86" s="83"/>
      <c r="R86" s="171">
        <f>R87+R144</f>
        <v>12.244579999999999</v>
      </c>
      <c r="S86" s="83"/>
      <c r="T86" s="172">
        <f>T87+T144</f>
        <v>7.8519999999999994</v>
      </c>
      <c r="AT86" s="22" t="s">
        <v>72</v>
      </c>
      <c r="AU86" s="22" t="s">
        <v>185</v>
      </c>
      <c r="BK86" s="173">
        <f>BK87+BK144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P88+P105+P108+P115+P134+P141</f>
        <v>0</v>
      </c>
      <c r="Q87" s="182"/>
      <c r="R87" s="183">
        <f>R88+R105+R108+R115+R134+R141</f>
        <v>12.244579999999999</v>
      </c>
      <c r="S87" s="182"/>
      <c r="T87" s="184">
        <f>T88+T105+T108+T115+T134+T141</f>
        <v>7.8519999999999994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BK88+BK105+BK108+BK115+BK134+BK141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SUM(P89:P104)</f>
        <v>0</v>
      </c>
      <c r="Q88" s="182"/>
      <c r="R88" s="183">
        <f>SUM(R89:R104)</f>
        <v>0</v>
      </c>
      <c r="S88" s="182"/>
      <c r="T88" s="184">
        <f>SUM(T89:T104)</f>
        <v>7.8519999999999994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SUM(BK89:BK104)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12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3.7919999999999998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384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14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4.0599999999999996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385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3.6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386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387</v>
      </c>
      <c r="G95" s="209"/>
      <c r="H95" s="212">
        <v>3.6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237</v>
      </c>
      <c r="F96" s="193" t="s">
        <v>238</v>
      </c>
      <c r="G96" s="194" t="s">
        <v>232</v>
      </c>
      <c r="H96" s="195">
        <v>2.52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388</v>
      </c>
    </row>
    <row r="97" spans="2:65" s="1" customFormat="1" ht="27">
      <c r="B97" s="39"/>
      <c r="C97" s="61"/>
      <c r="D97" s="203" t="s">
        <v>221</v>
      </c>
      <c r="E97" s="61"/>
      <c r="F97" s="204" t="s">
        <v>240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242</v>
      </c>
      <c r="F98" s="193" t="s">
        <v>243</v>
      </c>
      <c r="G98" s="194" t="s">
        <v>232</v>
      </c>
      <c r="H98" s="195">
        <v>6.12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389</v>
      </c>
    </row>
    <row r="99" spans="2:65" s="1" customFormat="1" ht="40.5">
      <c r="B99" s="39"/>
      <c r="C99" s="61"/>
      <c r="D99" s="203" t="s">
        <v>221</v>
      </c>
      <c r="E99" s="61"/>
      <c r="F99" s="204" t="s">
        <v>245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247</v>
      </c>
      <c r="F100" s="193" t="s">
        <v>248</v>
      </c>
      <c r="G100" s="194" t="s">
        <v>232</v>
      </c>
      <c r="H100" s="195">
        <v>6.12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390</v>
      </c>
    </row>
    <row r="101" spans="2:65" s="1" customFormat="1" ht="13.5">
      <c r="B101" s="39"/>
      <c r="C101" s="61"/>
      <c r="D101" s="203" t="s">
        <v>221</v>
      </c>
      <c r="E101" s="61"/>
      <c r="F101" s="204" t="s">
        <v>248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" customFormat="1" ht="22.5" customHeight="1">
      <c r="B102" s="39"/>
      <c r="C102" s="191" t="s">
        <v>250</v>
      </c>
      <c r="D102" s="191" t="s">
        <v>214</v>
      </c>
      <c r="E102" s="192" t="s">
        <v>251</v>
      </c>
      <c r="F102" s="193" t="s">
        <v>252</v>
      </c>
      <c r="G102" s="194" t="s">
        <v>253</v>
      </c>
      <c r="H102" s="195">
        <v>12.852</v>
      </c>
      <c r="I102" s="196"/>
      <c r="J102" s="197">
        <f>ROUND(I102*H102,2)</f>
        <v>0</v>
      </c>
      <c r="K102" s="193" t="s">
        <v>218</v>
      </c>
      <c r="L102" s="59"/>
      <c r="M102" s="198" t="s">
        <v>22</v>
      </c>
      <c r="N102" s="199" t="s">
        <v>44</v>
      </c>
      <c r="O102" s="40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2" t="s">
        <v>219</v>
      </c>
      <c r="AT102" s="22" t="s">
        <v>214</v>
      </c>
      <c r="AU102" s="22" t="s">
        <v>82</v>
      </c>
      <c r="AY102" s="22" t="s">
        <v>212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24</v>
      </c>
      <c r="BK102" s="202">
        <f>ROUND(I102*H102,2)</f>
        <v>0</v>
      </c>
      <c r="BL102" s="22" t="s">
        <v>219</v>
      </c>
      <c r="BM102" s="22" t="s">
        <v>391</v>
      </c>
    </row>
    <row r="103" spans="2:65" s="1" customFormat="1" ht="13.5">
      <c r="B103" s="39"/>
      <c r="C103" s="61"/>
      <c r="D103" s="206" t="s">
        <v>221</v>
      </c>
      <c r="E103" s="61"/>
      <c r="F103" s="207" t="s">
        <v>255</v>
      </c>
      <c r="G103" s="61"/>
      <c r="H103" s="61"/>
      <c r="I103" s="161"/>
      <c r="J103" s="61"/>
      <c r="K103" s="61"/>
      <c r="L103" s="59"/>
      <c r="M103" s="205"/>
      <c r="N103" s="40"/>
      <c r="O103" s="40"/>
      <c r="P103" s="40"/>
      <c r="Q103" s="40"/>
      <c r="R103" s="40"/>
      <c r="S103" s="40"/>
      <c r="T103" s="76"/>
      <c r="AT103" s="22" t="s">
        <v>221</v>
      </c>
      <c r="AU103" s="22" t="s">
        <v>82</v>
      </c>
    </row>
    <row r="104" spans="2:65" s="11" customFormat="1" ht="13.5">
      <c r="B104" s="208"/>
      <c r="C104" s="209"/>
      <c r="D104" s="206" t="s">
        <v>235</v>
      </c>
      <c r="E104" s="219" t="s">
        <v>22</v>
      </c>
      <c r="F104" s="220" t="s">
        <v>392</v>
      </c>
      <c r="G104" s="209"/>
      <c r="H104" s="221">
        <v>12.852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235</v>
      </c>
      <c r="AU104" s="218" t="s">
        <v>82</v>
      </c>
      <c r="AV104" s="11" t="s">
        <v>82</v>
      </c>
      <c r="AW104" s="11" t="s">
        <v>37</v>
      </c>
      <c r="AX104" s="11" t="s">
        <v>24</v>
      </c>
      <c r="AY104" s="218" t="s">
        <v>212</v>
      </c>
    </row>
    <row r="105" spans="2:65" s="10" customFormat="1" ht="29.85" customHeight="1">
      <c r="B105" s="174"/>
      <c r="C105" s="175"/>
      <c r="D105" s="188" t="s">
        <v>72</v>
      </c>
      <c r="E105" s="189" t="s">
        <v>82</v>
      </c>
      <c r="F105" s="189" t="s">
        <v>257</v>
      </c>
      <c r="G105" s="175"/>
      <c r="H105" s="175"/>
      <c r="I105" s="178"/>
      <c r="J105" s="190">
        <f>BK105</f>
        <v>0</v>
      </c>
      <c r="K105" s="175"/>
      <c r="L105" s="180"/>
      <c r="M105" s="181"/>
      <c r="N105" s="182"/>
      <c r="O105" s="182"/>
      <c r="P105" s="183">
        <f>SUM(P106:P107)</f>
        <v>0</v>
      </c>
      <c r="Q105" s="182"/>
      <c r="R105" s="183">
        <f>SUM(R106:R107)</f>
        <v>0</v>
      </c>
      <c r="S105" s="182"/>
      <c r="T105" s="184">
        <f>SUM(T106:T107)</f>
        <v>0</v>
      </c>
      <c r="AR105" s="185" t="s">
        <v>24</v>
      </c>
      <c r="AT105" s="186" t="s">
        <v>72</v>
      </c>
      <c r="AU105" s="186" t="s">
        <v>24</v>
      </c>
      <c r="AY105" s="185" t="s">
        <v>212</v>
      </c>
      <c r="BK105" s="187">
        <f>SUM(BK106:BK107)</f>
        <v>0</v>
      </c>
    </row>
    <row r="106" spans="2:65" s="1" customFormat="1" ht="22.5" customHeight="1">
      <c r="B106" s="39"/>
      <c r="C106" s="191" t="s">
        <v>258</v>
      </c>
      <c r="D106" s="191" t="s">
        <v>214</v>
      </c>
      <c r="E106" s="192" t="s">
        <v>259</v>
      </c>
      <c r="F106" s="193" t="s">
        <v>260</v>
      </c>
      <c r="G106" s="194" t="s">
        <v>217</v>
      </c>
      <c r="H106" s="195">
        <v>12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393</v>
      </c>
    </row>
    <row r="107" spans="2:65" s="1" customFormat="1" ht="27">
      <c r="B107" s="39"/>
      <c r="C107" s="61"/>
      <c r="D107" s="206" t="s">
        <v>221</v>
      </c>
      <c r="E107" s="61"/>
      <c r="F107" s="207" t="s">
        <v>262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0" customFormat="1" ht="29.85" customHeight="1">
      <c r="B108" s="174"/>
      <c r="C108" s="175"/>
      <c r="D108" s="188" t="s">
        <v>72</v>
      </c>
      <c r="E108" s="189" t="s">
        <v>241</v>
      </c>
      <c r="F108" s="189" t="s">
        <v>263</v>
      </c>
      <c r="G108" s="175"/>
      <c r="H108" s="175"/>
      <c r="I108" s="178"/>
      <c r="J108" s="190">
        <f>BK108</f>
        <v>0</v>
      </c>
      <c r="K108" s="175"/>
      <c r="L108" s="180"/>
      <c r="M108" s="181"/>
      <c r="N108" s="182"/>
      <c r="O108" s="182"/>
      <c r="P108" s="183">
        <f>SUM(P109:P114)</f>
        <v>0</v>
      </c>
      <c r="Q108" s="182"/>
      <c r="R108" s="183">
        <f>SUM(R109:R114)</f>
        <v>6.8839199999999998</v>
      </c>
      <c r="S108" s="182"/>
      <c r="T108" s="184">
        <f>SUM(T109:T114)</f>
        <v>0</v>
      </c>
      <c r="AR108" s="185" t="s">
        <v>24</v>
      </c>
      <c r="AT108" s="186" t="s">
        <v>72</v>
      </c>
      <c r="AU108" s="186" t="s">
        <v>24</v>
      </c>
      <c r="AY108" s="185" t="s">
        <v>212</v>
      </c>
      <c r="BK108" s="187">
        <f>SUM(BK109:BK114)</f>
        <v>0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394</v>
      </c>
      <c r="F109" s="193" t="s">
        <v>395</v>
      </c>
      <c r="G109" s="194" t="s">
        <v>217</v>
      </c>
      <c r="H109" s="195">
        <v>12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0.378</v>
      </c>
      <c r="R109" s="200">
        <f>Q109*H109</f>
        <v>4.5359999999999996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396</v>
      </c>
    </row>
    <row r="110" spans="2:65" s="1" customFormat="1" ht="13.5">
      <c r="B110" s="39"/>
      <c r="C110" s="61"/>
      <c r="D110" s="203" t="s">
        <v>221</v>
      </c>
      <c r="E110" s="61"/>
      <c r="F110" s="204" t="s">
        <v>397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398</v>
      </c>
      <c r="F111" s="193" t="s">
        <v>399</v>
      </c>
      <c r="G111" s="194" t="s">
        <v>217</v>
      </c>
      <c r="H111" s="195">
        <v>12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6.6000000000000003E-2</v>
      </c>
      <c r="R111" s="200">
        <f>Q111*H111</f>
        <v>0.79200000000000004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400</v>
      </c>
    </row>
    <row r="112" spans="2:65" s="1" customFormat="1" ht="13.5">
      <c r="B112" s="39"/>
      <c r="C112" s="61"/>
      <c r="D112" s="203" t="s">
        <v>221</v>
      </c>
      <c r="E112" s="61"/>
      <c r="F112" s="204" t="s">
        <v>401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402</v>
      </c>
      <c r="F113" s="193" t="s">
        <v>403</v>
      </c>
      <c r="G113" s="194" t="s">
        <v>217</v>
      </c>
      <c r="H113" s="195">
        <v>12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0.12966</v>
      </c>
      <c r="R113" s="200">
        <f>Q113*H113</f>
        <v>1.55592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404</v>
      </c>
    </row>
    <row r="114" spans="2:65" s="1" customFormat="1" ht="27">
      <c r="B114" s="39"/>
      <c r="C114" s="61"/>
      <c r="D114" s="206" t="s">
        <v>221</v>
      </c>
      <c r="E114" s="61"/>
      <c r="F114" s="207" t="s">
        <v>405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264</v>
      </c>
      <c r="F115" s="189" t="s">
        <v>279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SUM(P116:P133)</f>
        <v>0</v>
      </c>
      <c r="Q115" s="182"/>
      <c r="R115" s="183">
        <f>SUM(R116:R133)</f>
        <v>5.3606599999999993</v>
      </c>
      <c r="S115" s="182"/>
      <c r="T115" s="184">
        <f>SUM(T116:T133)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SUM(BK116:BK133)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281</v>
      </c>
      <c r="F116" s="193" t="s">
        <v>282</v>
      </c>
      <c r="G116" s="194" t="s">
        <v>283</v>
      </c>
      <c r="H116" s="195">
        <v>1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406</v>
      </c>
    </row>
    <row r="117" spans="2:65" s="1" customFormat="1" ht="27">
      <c r="B117" s="39"/>
      <c r="C117" s="61"/>
      <c r="D117" s="203" t="s">
        <v>221</v>
      </c>
      <c r="E117" s="61"/>
      <c r="F117" s="204" t="s">
        <v>285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287</v>
      </c>
      <c r="F118" s="193" t="s">
        <v>288</v>
      </c>
      <c r="G118" s="194" t="s">
        <v>283</v>
      </c>
      <c r="H118" s="195">
        <v>30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407</v>
      </c>
    </row>
    <row r="119" spans="2:65" s="1" customFormat="1" ht="27">
      <c r="B119" s="39"/>
      <c r="C119" s="61"/>
      <c r="D119" s="203" t="s">
        <v>221</v>
      </c>
      <c r="E119" s="61"/>
      <c r="F119" s="204" t="s">
        <v>290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292</v>
      </c>
      <c r="F120" s="193" t="s">
        <v>293</v>
      </c>
      <c r="G120" s="194" t="s">
        <v>283</v>
      </c>
      <c r="H120" s="195">
        <v>2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408</v>
      </c>
    </row>
    <row r="121" spans="2:65" s="1" customFormat="1" ht="13.5">
      <c r="B121" s="39"/>
      <c r="C121" s="61"/>
      <c r="D121" s="203" t="s">
        <v>221</v>
      </c>
      <c r="E121" s="61"/>
      <c r="F121" s="204" t="s">
        <v>295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296</v>
      </c>
      <c r="F122" s="193" t="s">
        <v>297</v>
      </c>
      <c r="G122" s="194" t="s">
        <v>283</v>
      </c>
      <c r="H122" s="195">
        <v>30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409</v>
      </c>
    </row>
    <row r="123" spans="2:65" s="1" customFormat="1" ht="27">
      <c r="B123" s="39"/>
      <c r="C123" s="61"/>
      <c r="D123" s="203" t="s">
        <v>221</v>
      </c>
      <c r="E123" s="61"/>
      <c r="F123" s="204" t="s">
        <v>299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301</v>
      </c>
      <c r="F124" s="193" t="s">
        <v>302</v>
      </c>
      <c r="G124" s="194" t="s">
        <v>283</v>
      </c>
      <c r="H124" s="195">
        <v>10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410</v>
      </c>
    </row>
    <row r="125" spans="2:65" s="1" customFormat="1" ht="13.5">
      <c r="B125" s="39"/>
      <c r="C125" s="61"/>
      <c r="D125" s="203" t="s">
        <v>221</v>
      </c>
      <c r="E125" s="61"/>
      <c r="F125" s="204" t="s">
        <v>304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306</v>
      </c>
      <c r="F126" s="193" t="s">
        <v>307</v>
      </c>
      <c r="G126" s="194" t="s">
        <v>283</v>
      </c>
      <c r="H126" s="195">
        <v>30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411</v>
      </c>
    </row>
    <row r="127" spans="2:65" s="1" customFormat="1" ht="27">
      <c r="B127" s="39"/>
      <c r="C127" s="61"/>
      <c r="D127" s="203" t="s">
        <v>221</v>
      </c>
      <c r="E127" s="61"/>
      <c r="F127" s="204" t="s">
        <v>309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321</v>
      </c>
      <c r="F128" s="193" t="s">
        <v>322</v>
      </c>
      <c r="G128" s="194" t="s">
        <v>225</v>
      </c>
      <c r="H128" s="195">
        <v>9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2.0000000000000001E-4</v>
      </c>
      <c r="R128" s="200">
        <f>Q128*H128</f>
        <v>1.8000000000000002E-3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412</v>
      </c>
    </row>
    <row r="129" spans="2:65" s="1" customFormat="1" ht="13.5">
      <c r="B129" s="39"/>
      <c r="C129" s="61"/>
      <c r="D129" s="203" t="s">
        <v>221</v>
      </c>
      <c r="E129" s="61"/>
      <c r="F129" s="204" t="s">
        <v>324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325</v>
      </c>
      <c r="F130" s="193" t="s">
        <v>326</v>
      </c>
      <c r="G130" s="194" t="s">
        <v>225</v>
      </c>
      <c r="H130" s="195">
        <v>14</v>
      </c>
      <c r="I130" s="196"/>
      <c r="J130" s="197">
        <f>ROUND(I130*H130,2)</f>
        <v>0</v>
      </c>
      <c r="K130" s="193" t="s">
        <v>226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0.16849</v>
      </c>
      <c r="R130" s="200">
        <f>Q130*H130</f>
        <v>2.35886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413</v>
      </c>
    </row>
    <row r="131" spans="2:65" s="1" customFormat="1" ht="27">
      <c r="B131" s="39"/>
      <c r="C131" s="61"/>
      <c r="D131" s="203" t="s">
        <v>221</v>
      </c>
      <c r="E131" s="61"/>
      <c r="F131" s="204" t="s">
        <v>328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222" t="s">
        <v>320</v>
      </c>
      <c r="D132" s="222" t="s">
        <v>274</v>
      </c>
      <c r="E132" s="223" t="s">
        <v>330</v>
      </c>
      <c r="F132" s="224" t="s">
        <v>331</v>
      </c>
      <c r="G132" s="225" t="s">
        <v>225</v>
      </c>
      <c r="H132" s="226">
        <v>15</v>
      </c>
      <c r="I132" s="227"/>
      <c r="J132" s="228">
        <f>ROUND(I132*H132,2)</f>
        <v>0</v>
      </c>
      <c r="K132" s="224" t="s">
        <v>22</v>
      </c>
      <c r="L132" s="229"/>
      <c r="M132" s="230" t="s">
        <v>22</v>
      </c>
      <c r="N132" s="231" t="s">
        <v>44</v>
      </c>
      <c r="O132" s="40"/>
      <c r="P132" s="200">
        <f>O132*H132</f>
        <v>0</v>
      </c>
      <c r="Q132" s="200">
        <v>0.2</v>
      </c>
      <c r="R132" s="200">
        <f>Q132*H132</f>
        <v>3</v>
      </c>
      <c r="S132" s="200">
        <v>0</v>
      </c>
      <c r="T132" s="201">
        <f>S132*H132</f>
        <v>0</v>
      </c>
      <c r="AR132" s="22" t="s">
        <v>258</v>
      </c>
      <c r="AT132" s="22" t="s">
        <v>274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414</v>
      </c>
    </row>
    <row r="133" spans="2:65" s="1" customFormat="1" ht="13.5">
      <c r="B133" s="39"/>
      <c r="C133" s="61"/>
      <c r="D133" s="206" t="s">
        <v>221</v>
      </c>
      <c r="E133" s="61"/>
      <c r="F133" s="207" t="s">
        <v>331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0" customFormat="1" ht="29.85" customHeight="1">
      <c r="B134" s="174"/>
      <c r="C134" s="175"/>
      <c r="D134" s="188" t="s">
        <v>72</v>
      </c>
      <c r="E134" s="189" t="s">
        <v>343</v>
      </c>
      <c r="F134" s="189" t="s">
        <v>344</v>
      </c>
      <c r="G134" s="175"/>
      <c r="H134" s="175"/>
      <c r="I134" s="178"/>
      <c r="J134" s="190">
        <f>BK134</f>
        <v>0</v>
      </c>
      <c r="K134" s="175"/>
      <c r="L134" s="180"/>
      <c r="M134" s="181"/>
      <c r="N134" s="182"/>
      <c r="O134" s="182"/>
      <c r="P134" s="183">
        <f>SUM(P135:P140)</f>
        <v>0</v>
      </c>
      <c r="Q134" s="182"/>
      <c r="R134" s="183">
        <f>SUM(R135:R140)</f>
        <v>0</v>
      </c>
      <c r="S134" s="182"/>
      <c r="T134" s="184">
        <f>SUM(T135:T140)</f>
        <v>0</v>
      </c>
      <c r="AR134" s="185" t="s">
        <v>24</v>
      </c>
      <c r="AT134" s="186" t="s">
        <v>72</v>
      </c>
      <c r="AU134" s="186" t="s">
        <v>24</v>
      </c>
      <c r="AY134" s="185" t="s">
        <v>212</v>
      </c>
      <c r="BK134" s="187">
        <f>SUM(BK135:BK140)</f>
        <v>0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346</v>
      </c>
      <c r="F135" s="193" t="s">
        <v>347</v>
      </c>
      <c r="G135" s="194" t="s">
        <v>253</v>
      </c>
      <c r="H135" s="195">
        <v>7.8520000000000003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415</v>
      </c>
    </row>
    <row r="136" spans="2:65" s="1" customFormat="1" ht="27">
      <c r="B136" s="39"/>
      <c r="C136" s="61"/>
      <c r="D136" s="203" t="s">
        <v>221</v>
      </c>
      <c r="E136" s="61"/>
      <c r="F136" s="204" t="s">
        <v>349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22.5" customHeight="1">
      <c r="B137" s="39"/>
      <c r="C137" s="191" t="s">
        <v>329</v>
      </c>
      <c r="D137" s="191" t="s">
        <v>214</v>
      </c>
      <c r="E137" s="192" t="s">
        <v>351</v>
      </c>
      <c r="F137" s="193" t="s">
        <v>352</v>
      </c>
      <c r="G137" s="194" t="s">
        <v>253</v>
      </c>
      <c r="H137" s="195">
        <v>7.8520000000000003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416</v>
      </c>
    </row>
    <row r="138" spans="2:65" s="1" customFormat="1" ht="27">
      <c r="B138" s="39"/>
      <c r="C138" s="61"/>
      <c r="D138" s="203" t="s">
        <v>221</v>
      </c>
      <c r="E138" s="61"/>
      <c r="F138" s="204" t="s">
        <v>354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356</v>
      </c>
      <c r="F139" s="193" t="s">
        <v>357</v>
      </c>
      <c r="G139" s="194" t="s">
        <v>253</v>
      </c>
      <c r="H139" s="195">
        <v>7.8520000000000003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417</v>
      </c>
    </row>
    <row r="140" spans="2:65" s="1" customFormat="1" ht="13.5">
      <c r="B140" s="39"/>
      <c r="C140" s="61"/>
      <c r="D140" s="206" t="s">
        <v>221</v>
      </c>
      <c r="E140" s="61"/>
      <c r="F140" s="207" t="s">
        <v>359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0" customFormat="1" ht="29.85" customHeight="1">
      <c r="B141" s="174"/>
      <c r="C141" s="175"/>
      <c r="D141" s="188" t="s">
        <v>72</v>
      </c>
      <c r="E141" s="189" t="s">
        <v>360</v>
      </c>
      <c r="F141" s="189" t="s">
        <v>361</v>
      </c>
      <c r="G141" s="175"/>
      <c r="H141" s="175"/>
      <c r="I141" s="178"/>
      <c r="J141" s="190">
        <f>BK141</f>
        <v>0</v>
      </c>
      <c r="K141" s="175"/>
      <c r="L141" s="180"/>
      <c r="M141" s="181"/>
      <c r="N141" s="182"/>
      <c r="O141" s="182"/>
      <c r="P141" s="183">
        <f>SUM(P142:P143)</f>
        <v>0</v>
      </c>
      <c r="Q141" s="182"/>
      <c r="R141" s="183">
        <f>SUM(R142:R143)</f>
        <v>0</v>
      </c>
      <c r="S141" s="182"/>
      <c r="T141" s="184">
        <f>SUM(T142:T143)</f>
        <v>0</v>
      </c>
      <c r="AR141" s="185" t="s">
        <v>24</v>
      </c>
      <c r="AT141" s="186" t="s">
        <v>72</v>
      </c>
      <c r="AU141" s="186" t="s">
        <v>24</v>
      </c>
      <c r="AY141" s="185" t="s">
        <v>212</v>
      </c>
      <c r="BK141" s="187">
        <f>SUM(BK142:BK143)</f>
        <v>0</v>
      </c>
    </row>
    <row r="142" spans="2:65" s="1" customFormat="1" ht="31.5" customHeight="1">
      <c r="B142" s="39"/>
      <c r="C142" s="191" t="s">
        <v>338</v>
      </c>
      <c r="D142" s="191" t="s">
        <v>214</v>
      </c>
      <c r="E142" s="192" t="s">
        <v>363</v>
      </c>
      <c r="F142" s="193" t="s">
        <v>364</v>
      </c>
      <c r="G142" s="194" t="s">
        <v>253</v>
      </c>
      <c r="H142" s="195">
        <v>12.244999999999999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418</v>
      </c>
    </row>
    <row r="143" spans="2:65" s="1" customFormat="1" ht="27">
      <c r="B143" s="39"/>
      <c r="C143" s="61"/>
      <c r="D143" s="206" t="s">
        <v>221</v>
      </c>
      <c r="E143" s="61"/>
      <c r="F143" s="207" t="s">
        <v>366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0" customFormat="1" ht="37.35" customHeight="1">
      <c r="B144" s="174"/>
      <c r="C144" s="175"/>
      <c r="D144" s="176" t="s">
        <v>72</v>
      </c>
      <c r="E144" s="177" t="s">
        <v>367</v>
      </c>
      <c r="F144" s="177" t="s">
        <v>368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P145+P148</f>
        <v>0</v>
      </c>
      <c r="Q144" s="182"/>
      <c r="R144" s="183">
        <f>R145+R148</f>
        <v>0</v>
      </c>
      <c r="S144" s="182"/>
      <c r="T144" s="184">
        <f>T145+T148</f>
        <v>0</v>
      </c>
      <c r="AR144" s="185" t="s">
        <v>241</v>
      </c>
      <c r="AT144" s="186" t="s">
        <v>72</v>
      </c>
      <c r="AU144" s="186" t="s">
        <v>73</v>
      </c>
      <c r="AY144" s="185" t="s">
        <v>212</v>
      </c>
      <c r="BK144" s="187">
        <f>BK145+BK148</f>
        <v>0</v>
      </c>
    </row>
    <row r="145" spans="2:65" s="10" customFormat="1" ht="19.899999999999999" customHeight="1">
      <c r="B145" s="174"/>
      <c r="C145" s="175"/>
      <c r="D145" s="188" t="s">
        <v>72</v>
      </c>
      <c r="E145" s="189" t="s">
        <v>369</v>
      </c>
      <c r="F145" s="189" t="s">
        <v>370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SUM(P146:P147)</f>
        <v>0</v>
      </c>
      <c r="Q145" s="182"/>
      <c r="R145" s="183">
        <f>SUM(R146:R147)</f>
        <v>0</v>
      </c>
      <c r="S145" s="182"/>
      <c r="T145" s="184">
        <f>SUM(T146:T147)</f>
        <v>0</v>
      </c>
      <c r="AR145" s="185" t="s">
        <v>241</v>
      </c>
      <c r="AT145" s="186" t="s">
        <v>72</v>
      </c>
      <c r="AU145" s="186" t="s">
        <v>24</v>
      </c>
      <c r="AY145" s="185" t="s">
        <v>212</v>
      </c>
      <c r="BK145" s="187">
        <f>SUM(BK146:BK147)</f>
        <v>0</v>
      </c>
    </row>
    <row r="146" spans="2:65" s="1" customFormat="1" ht="22.5" customHeight="1">
      <c r="B146" s="39"/>
      <c r="C146" s="191" t="s">
        <v>345</v>
      </c>
      <c r="D146" s="191" t="s">
        <v>214</v>
      </c>
      <c r="E146" s="192" t="s">
        <v>372</v>
      </c>
      <c r="F146" s="193" t="s">
        <v>370</v>
      </c>
      <c r="G146" s="194" t="s">
        <v>373</v>
      </c>
      <c r="H146" s="195">
        <v>1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374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374</v>
      </c>
      <c r="BM146" s="22" t="s">
        <v>419</v>
      </c>
    </row>
    <row r="147" spans="2:65" s="1" customFormat="1" ht="13.5">
      <c r="B147" s="39"/>
      <c r="C147" s="61"/>
      <c r="D147" s="206" t="s">
        <v>221</v>
      </c>
      <c r="E147" s="61"/>
      <c r="F147" s="207" t="s">
        <v>376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0" customFormat="1" ht="29.85" customHeight="1">
      <c r="B148" s="174"/>
      <c r="C148" s="175"/>
      <c r="D148" s="188" t="s">
        <v>72</v>
      </c>
      <c r="E148" s="189" t="s">
        <v>377</v>
      </c>
      <c r="F148" s="189" t="s">
        <v>378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SUM(P149:P150)</f>
        <v>0</v>
      </c>
      <c r="Q148" s="182"/>
      <c r="R148" s="183">
        <f>SUM(R149:R150)</f>
        <v>0</v>
      </c>
      <c r="S148" s="182"/>
      <c r="T148" s="184">
        <f>SUM(T149:T150)</f>
        <v>0</v>
      </c>
      <c r="AR148" s="185" t="s">
        <v>241</v>
      </c>
      <c r="AT148" s="186" t="s">
        <v>72</v>
      </c>
      <c r="AU148" s="186" t="s">
        <v>24</v>
      </c>
      <c r="AY148" s="185" t="s">
        <v>212</v>
      </c>
      <c r="BK148" s="187">
        <f>SUM(BK149:BK150)</f>
        <v>0</v>
      </c>
    </row>
    <row r="149" spans="2:65" s="1" customFormat="1" ht="22.5" customHeight="1">
      <c r="B149" s="39"/>
      <c r="C149" s="191" t="s">
        <v>350</v>
      </c>
      <c r="D149" s="191" t="s">
        <v>214</v>
      </c>
      <c r="E149" s="192" t="s">
        <v>380</v>
      </c>
      <c r="F149" s="193" t="s">
        <v>378</v>
      </c>
      <c r="G149" s="194" t="s">
        <v>373</v>
      </c>
      <c r="H149" s="195">
        <v>1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374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374</v>
      </c>
      <c r="BM149" s="22" t="s">
        <v>420</v>
      </c>
    </row>
    <row r="150" spans="2:65" s="1" customFormat="1" ht="13.5">
      <c r="B150" s="39"/>
      <c r="C150" s="61"/>
      <c r="D150" s="206" t="s">
        <v>221</v>
      </c>
      <c r="E150" s="61"/>
      <c r="F150" s="207" t="s">
        <v>382</v>
      </c>
      <c r="G150" s="61"/>
      <c r="H150" s="61"/>
      <c r="I150" s="161"/>
      <c r="J150" s="61"/>
      <c r="K150" s="61"/>
      <c r="L150" s="59"/>
      <c r="M150" s="232"/>
      <c r="N150" s="233"/>
      <c r="O150" s="233"/>
      <c r="P150" s="233"/>
      <c r="Q150" s="233"/>
      <c r="R150" s="233"/>
      <c r="S150" s="233"/>
      <c r="T150" s="234"/>
      <c r="AT150" s="22" t="s">
        <v>221</v>
      </c>
      <c r="AU150" s="22" t="s">
        <v>82</v>
      </c>
    </row>
    <row r="151" spans="2:65" s="1" customFormat="1" ht="6.95" customHeight="1">
      <c r="B151" s="54"/>
      <c r="C151" s="55"/>
      <c r="D151" s="55"/>
      <c r="E151" s="55"/>
      <c r="F151" s="55"/>
      <c r="G151" s="55"/>
      <c r="H151" s="55"/>
      <c r="I151" s="137"/>
      <c r="J151" s="55"/>
      <c r="K151" s="55"/>
      <c r="L151" s="59"/>
    </row>
  </sheetData>
  <sheetProtection algorithmName="SHA-512" hashValue="8UxqVXthfjvGzh2/zZHwBDAacudc8oScpVUKrssdj4aGLyUm5VKeAQiyr6DV6rfcr5z6ETaN9c5UPmQotL3Uhg==" saltValue="Ws40DcLOyhMET5RXf9PkqQ==" spinCount="100000" sheet="1" objects="1" scenarios="1" formatCells="0" formatColumns="0" formatRows="0" sort="0" autoFilter="0"/>
  <autoFilter ref="C85:K150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166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1365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ROUND(SUM(BE86:BE172), 2)</f>
        <v>0</v>
      </c>
      <c r="G30" s="40"/>
      <c r="H30" s="40"/>
      <c r="I30" s="129">
        <v>0.21</v>
      </c>
      <c r="J30" s="128">
        <f>ROUND(ROUND((SUM(BE86:BE172)),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ROUND(SUM(BF86:BF172), 2)</f>
        <v>0</v>
      </c>
      <c r="G31" s="40"/>
      <c r="H31" s="40"/>
      <c r="I31" s="129">
        <v>0.15</v>
      </c>
      <c r="J31" s="128">
        <f>ROUND(ROUND((SUM(BF86:BF172)),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ROUND(SUM(BG86:BG172),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ROUND(SUM(BH86:BH172),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ROUND(SUM(BI86:BI172),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SO29 - Objekt 29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J135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J156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J163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J166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J167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J170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SO29 - Objekt 29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P87+P166</f>
        <v>0</v>
      </c>
      <c r="Q86" s="83"/>
      <c r="R86" s="171">
        <f>R87+R166</f>
        <v>17.822340000000001</v>
      </c>
      <c r="S86" s="83"/>
      <c r="T86" s="172">
        <f>T87+T166</f>
        <v>11.276</v>
      </c>
      <c r="AT86" s="22" t="s">
        <v>72</v>
      </c>
      <c r="AU86" s="22" t="s">
        <v>185</v>
      </c>
      <c r="BK86" s="173">
        <f>BK87+BK166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P88+P112+P115+P135+P156+P163</f>
        <v>0</v>
      </c>
      <c r="Q87" s="182"/>
      <c r="R87" s="183">
        <f>R88+R112+R115+R135+R156+R163</f>
        <v>17.822340000000001</v>
      </c>
      <c r="S87" s="182"/>
      <c r="T87" s="184">
        <f>T88+T112+T115+T135+T156+T163</f>
        <v>11.276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BK88+BK112+BK115+BK135+BK156+BK163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0.44141999999999998</v>
      </c>
      <c r="S88" s="182"/>
      <c r="T88" s="184">
        <f>SUM(T89:T111)</f>
        <v>11.276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21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6.6360000000000001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1366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16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4.6399999999999997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1367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8.61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1368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1369</v>
      </c>
      <c r="G95" s="209"/>
      <c r="H95" s="212">
        <v>8.61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8.61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1370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8.61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1371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18.081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1372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1373</v>
      </c>
      <c r="G102" s="209"/>
      <c r="H102" s="212">
        <v>18.081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14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1374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0.21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2.1000000000000001E-4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1375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974</v>
      </c>
      <c r="G107" s="209"/>
      <c r="H107" s="212">
        <v>0.21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14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1376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2.101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0.44120999999999999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1377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21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1378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SUM(P116:P134)</f>
        <v>0</v>
      </c>
      <c r="Q115" s="182"/>
      <c r="R115" s="183">
        <f>SUM(R116:R134)</f>
        <v>13.8965</v>
      </c>
      <c r="S115" s="182"/>
      <c r="T115" s="184">
        <f>SUM(T116:T134)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SUM(BK116:BK134)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664</v>
      </c>
      <c r="F116" s="193" t="s">
        <v>665</v>
      </c>
      <c r="G116" s="194" t="s">
        <v>217</v>
      </c>
      <c r="H116" s="195">
        <v>14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0.27994000000000002</v>
      </c>
      <c r="R116" s="200">
        <f>Q116*H116</f>
        <v>3.9191600000000002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1379</v>
      </c>
    </row>
    <row r="117" spans="2:65" s="1" customFormat="1" ht="13.5">
      <c r="B117" s="39"/>
      <c r="C117" s="61"/>
      <c r="D117" s="206" t="s">
        <v>221</v>
      </c>
      <c r="E117" s="61"/>
      <c r="F117" s="207" t="s">
        <v>667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1" customFormat="1" ht="13.5">
      <c r="B118" s="208"/>
      <c r="C118" s="209"/>
      <c r="D118" s="203" t="s">
        <v>235</v>
      </c>
      <c r="E118" s="210" t="s">
        <v>22</v>
      </c>
      <c r="F118" s="211" t="s">
        <v>1380</v>
      </c>
      <c r="G118" s="209"/>
      <c r="H118" s="212">
        <v>14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235</v>
      </c>
      <c r="AU118" s="218" t="s">
        <v>82</v>
      </c>
      <c r="AV118" s="11" t="s">
        <v>82</v>
      </c>
      <c r="AW118" s="11" t="s">
        <v>37</v>
      </c>
      <c r="AX118" s="11" t="s">
        <v>24</v>
      </c>
      <c r="AY118" s="218" t="s">
        <v>212</v>
      </c>
    </row>
    <row r="119" spans="2:65" s="1" customFormat="1" ht="22.5" customHeight="1">
      <c r="B119" s="39"/>
      <c r="C119" s="191" t="s">
        <v>286</v>
      </c>
      <c r="D119" s="191" t="s">
        <v>214</v>
      </c>
      <c r="E119" s="192" t="s">
        <v>394</v>
      </c>
      <c r="F119" s="193" t="s">
        <v>395</v>
      </c>
      <c r="G119" s="194" t="s">
        <v>217</v>
      </c>
      <c r="H119" s="195">
        <v>14</v>
      </c>
      <c r="I119" s="196"/>
      <c r="J119" s="197">
        <f>ROUND(I119*H119,2)</f>
        <v>0</v>
      </c>
      <c r="K119" s="193" t="s">
        <v>218</v>
      </c>
      <c r="L119" s="59"/>
      <c r="M119" s="198" t="s">
        <v>22</v>
      </c>
      <c r="N119" s="199" t="s">
        <v>44</v>
      </c>
      <c r="O119" s="40"/>
      <c r="P119" s="200">
        <f>O119*H119</f>
        <v>0</v>
      </c>
      <c r="Q119" s="200">
        <v>0.378</v>
      </c>
      <c r="R119" s="200">
        <f>Q119*H119</f>
        <v>5.2919999999999998</v>
      </c>
      <c r="S119" s="200">
        <v>0</v>
      </c>
      <c r="T119" s="201">
        <f>S119*H119</f>
        <v>0</v>
      </c>
      <c r="AR119" s="22" t="s">
        <v>219</v>
      </c>
      <c r="AT119" s="22" t="s">
        <v>214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1381</v>
      </c>
    </row>
    <row r="120" spans="2:65" s="1" customFormat="1" ht="13.5">
      <c r="B120" s="39"/>
      <c r="C120" s="61"/>
      <c r="D120" s="203" t="s">
        <v>221</v>
      </c>
      <c r="E120" s="61"/>
      <c r="F120" s="204" t="s">
        <v>397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" customFormat="1" ht="22.5" customHeight="1">
      <c r="B121" s="39"/>
      <c r="C121" s="191" t="s">
        <v>291</v>
      </c>
      <c r="D121" s="191" t="s">
        <v>214</v>
      </c>
      <c r="E121" s="192" t="s">
        <v>398</v>
      </c>
      <c r="F121" s="193" t="s">
        <v>399</v>
      </c>
      <c r="G121" s="194" t="s">
        <v>217</v>
      </c>
      <c r="H121" s="195">
        <v>14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6.6000000000000003E-2</v>
      </c>
      <c r="R121" s="200">
        <f>Q121*H121</f>
        <v>0.92400000000000004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1382</v>
      </c>
    </row>
    <row r="122" spans="2:65" s="1" customFormat="1" ht="13.5">
      <c r="B122" s="39"/>
      <c r="C122" s="61"/>
      <c r="D122" s="203" t="s">
        <v>221</v>
      </c>
      <c r="E122" s="61"/>
      <c r="F122" s="204" t="s">
        <v>401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671</v>
      </c>
      <c r="F123" s="193" t="s">
        <v>672</v>
      </c>
      <c r="G123" s="194" t="s">
        <v>217</v>
      </c>
      <c r="H123" s="195">
        <v>5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0.18462999999999999</v>
      </c>
      <c r="R123" s="200">
        <f>Q123*H123</f>
        <v>0.92314999999999992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1383</v>
      </c>
    </row>
    <row r="124" spans="2:65" s="1" customFormat="1" ht="27">
      <c r="B124" s="39"/>
      <c r="C124" s="61"/>
      <c r="D124" s="203" t="s">
        <v>221</v>
      </c>
      <c r="E124" s="61"/>
      <c r="F124" s="204" t="s">
        <v>674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31.5" customHeight="1">
      <c r="B125" s="39"/>
      <c r="C125" s="191" t="s">
        <v>300</v>
      </c>
      <c r="D125" s="191" t="s">
        <v>214</v>
      </c>
      <c r="E125" s="192" t="s">
        <v>675</v>
      </c>
      <c r="F125" s="193" t="s">
        <v>676</v>
      </c>
      <c r="G125" s="194" t="s">
        <v>217</v>
      </c>
      <c r="H125" s="195">
        <v>5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0.10373</v>
      </c>
      <c r="R125" s="200">
        <f>Q125*H125</f>
        <v>0.51865000000000006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1384</v>
      </c>
    </row>
    <row r="126" spans="2:65" s="1" customFormat="1" ht="27">
      <c r="B126" s="39"/>
      <c r="C126" s="61"/>
      <c r="D126" s="203" t="s">
        <v>221</v>
      </c>
      <c r="E126" s="61"/>
      <c r="F126" s="204" t="s">
        <v>678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402</v>
      </c>
      <c r="F127" s="193" t="s">
        <v>403</v>
      </c>
      <c r="G127" s="194" t="s">
        <v>217</v>
      </c>
      <c r="H127" s="195">
        <v>14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0.12966</v>
      </c>
      <c r="R127" s="200">
        <f>Q127*H127</f>
        <v>1.81524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1385</v>
      </c>
    </row>
    <row r="128" spans="2:65" s="1" customFormat="1" ht="27">
      <c r="B128" s="39"/>
      <c r="C128" s="61"/>
      <c r="D128" s="203" t="s">
        <v>221</v>
      </c>
      <c r="E128" s="61"/>
      <c r="F128" s="204" t="s">
        <v>405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476</v>
      </c>
      <c r="F129" s="193" t="s">
        <v>477</v>
      </c>
      <c r="G129" s="194" t="s">
        <v>217</v>
      </c>
      <c r="H129" s="195">
        <v>2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8.4250000000000005E-2</v>
      </c>
      <c r="R129" s="200">
        <f>Q129*H129</f>
        <v>0.16850000000000001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1386</v>
      </c>
    </row>
    <row r="130" spans="2:65" s="1" customFormat="1" ht="40.5">
      <c r="B130" s="39"/>
      <c r="C130" s="61"/>
      <c r="D130" s="203" t="s">
        <v>221</v>
      </c>
      <c r="E130" s="61"/>
      <c r="F130" s="204" t="s">
        <v>479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222" t="s">
        <v>315</v>
      </c>
      <c r="D131" s="222" t="s">
        <v>274</v>
      </c>
      <c r="E131" s="223" t="s">
        <v>480</v>
      </c>
      <c r="F131" s="224" t="s">
        <v>481</v>
      </c>
      <c r="G131" s="225" t="s">
        <v>217</v>
      </c>
      <c r="H131" s="226">
        <v>2.2999999999999998</v>
      </c>
      <c r="I131" s="227"/>
      <c r="J131" s="228">
        <f>ROUND(I131*H131,2)</f>
        <v>0</v>
      </c>
      <c r="K131" s="224" t="s">
        <v>218</v>
      </c>
      <c r="L131" s="229"/>
      <c r="M131" s="230" t="s">
        <v>22</v>
      </c>
      <c r="N131" s="231" t="s">
        <v>44</v>
      </c>
      <c r="O131" s="40"/>
      <c r="P131" s="200">
        <f>O131*H131</f>
        <v>0</v>
      </c>
      <c r="Q131" s="200">
        <v>0.14599999999999999</v>
      </c>
      <c r="R131" s="200">
        <f>Q131*H131</f>
        <v>0.33579999999999993</v>
      </c>
      <c r="S131" s="200">
        <v>0</v>
      </c>
      <c r="T131" s="201">
        <f>S131*H131</f>
        <v>0</v>
      </c>
      <c r="AR131" s="22" t="s">
        <v>258</v>
      </c>
      <c r="AT131" s="22" t="s">
        <v>274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1387</v>
      </c>
    </row>
    <row r="132" spans="2:65" s="1" customFormat="1" ht="27">
      <c r="B132" s="39"/>
      <c r="C132" s="61"/>
      <c r="D132" s="203" t="s">
        <v>221</v>
      </c>
      <c r="E132" s="61"/>
      <c r="F132" s="204" t="s">
        <v>483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484</v>
      </c>
      <c r="F133" s="193" t="s">
        <v>485</v>
      </c>
      <c r="G133" s="194" t="s">
        <v>225</v>
      </c>
      <c r="H133" s="195">
        <v>10</v>
      </c>
      <c r="I133" s="196"/>
      <c r="J133" s="197">
        <f>ROUND(I133*H133,2)</f>
        <v>0</v>
      </c>
      <c r="K133" s="193" t="s">
        <v>22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1388</v>
      </c>
    </row>
    <row r="134" spans="2:65" s="1" customFormat="1" ht="13.5">
      <c r="B134" s="39"/>
      <c r="C134" s="61"/>
      <c r="D134" s="206" t="s">
        <v>221</v>
      </c>
      <c r="E134" s="61"/>
      <c r="F134" s="207" t="s">
        <v>485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0" customFormat="1" ht="29.85" customHeight="1">
      <c r="B135" s="174"/>
      <c r="C135" s="175"/>
      <c r="D135" s="188" t="s">
        <v>72</v>
      </c>
      <c r="E135" s="189" t="s">
        <v>264</v>
      </c>
      <c r="F135" s="189" t="s">
        <v>279</v>
      </c>
      <c r="G135" s="175"/>
      <c r="H135" s="175"/>
      <c r="I135" s="178"/>
      <c r="J135" s="190">
        <f>BK135</f>
        <v>0</v>
      </c>
      <c r="K135" s="175"/>
      <c r="L135" s="180"/>
      <c r="M135" s="181"/>
      <c r="N135" s="182"/>
      <c r="O135" s="182"/>
      <c r="P135" s="183">
        <f>SUM(P136:P155)</f>
        <v>0</v>
      </c>
      <c r="Q135" s="182"/>
      <c r="R135" s="183">
        <f>SUM(R136:R155)</f>
        <v>3.4844200000000001</v>
      </c>
      <c r="S135" s="182"/>
      <c r="T135" s="184">
        <f>SUM(T136:T155)</f>
        <v>0</v>
      </c>
      <c r="AR135" s="185" t="s">
        <v>24</v>
      </c>
      <c r="AT135" s="186" t="s">
        <v>72</v>
      </c>
      <c r="AU135" s="186" t="s">
        <v>24</v>
      </c>
      <c r="AY135" s="185" t="s">
        <v>212</v>
      </c>
      <c r="BK135" s="187">
        <f>SUM(BK136:BK155)</f>
        <v>0</v>
      </c>
    </row>
    <row r="136" spans="2:65" s="1" customFormat="1" ht="22.5" customHeight="1">
      <c r="B136" s="39"/>
      <c r="C136" s="191" t="s">
        <v>9</v>
      </c>
      <c r="D136" s="191" t="s">
        <v>214</v>
      </c>
      <c r="E136" s="192" t="s">
        <v>281</v>
      </c>
      <c r="F136" s="193" t="s">
        <v>282</v>
      </c>
      <c r="G136" s="194" t="s">
        <v>283</v>
      </c>
      <c r="H136" s="195">
        <v>1</v>
      </c>
      <c r="I136" s="196"/>
      <c r="J136" s="197">
        <f>ROUND(I136*H136,2)</f>
        <v>0</v>
      </c>
      <c r="K136" s="193" t="s">
        <v>218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1389</v>
      </c>
    </row>
    <row r="137" spans="2:65" s="1" customFormat="1" ht="27">
      <c r="B137" s="39"/>
      <c r="C137" s="61"/>
      <c r="D137" s="203" t="s">
        <v>221</v>
      </c>
      <c r="E137" s="61"/>
      <c r="F137" s="204" t="s">
        <v>285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" customFormat="1" ht="22.5" customHeight="1">
      <c r="B138" s="39"/>
      <c r="C138" s="191" t="s">
        <v>329</v>
      </c>
      <c r="D138" s="191" t="s">
        <v>214</v>
      </c>
      <c r="E138" s="192" t="s">
        <v>287</v>
      </c>
      <c r="F138" s="193" t="s">
        <v>288</v>
      </c>
      <c r="G138" s="194" t="s">
        <v>283</v>
      </c>
      <c r="H138" s="195">
        <v>30</v>
      </c>
      <c r="I138" s="196"/>
      <c r="J138" s="197">
        <f>ROUND(I138*H138,2)</f>
        <v>0</v>
      </c>
      <c r="K138" s="193" t="s">
        <v>218</v>
      </c>
      <c r="L138" s="59"/>
      <c r="M138" s="198" t="s">
        <v>22</v>
      </c>
      <c r="N138" s="199" t="s">
        <v>44</v>
      </c>
      <c r="O138" s="40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2" t="s">
        <v>219</v>
      </c>
      <c r="AT138" s="22" t="s">
        <v>214</v>
      </c>
      <c r="AU138" s="22" t="s">
        <v>82</v>
      </c>
      <c r="AY138" s="22" t="s">
        <v>212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219</v>
      </c>
      <c r="BM138" s="22" t="s">
        <v>1390</v>
      </c>
    </row>
    <row r="139" spans="2:65" s="1" customFormat="1" ht="27">
      <c r="B139" s="39"/>
      <c r="C139" s="61"/>
      <c r="D139" s="203" t="s">
        <v>221</v>
      </c>
      <c r="E139" s="61"/>
      <c r="F139" s="204" t="s">
        <v>290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221</v>
      </c>
      <c r="AU139" s="22" t="s">
        <v>82</v>
      </c>
    </row>
    <row r="140" spans="2:65" s="1" customFormat="1" ht="22.5" customHeight="1">
      <c r="B140" s="39"/>
      <c r="C140" s="191" t="s">
        <v>333</v>
      </c>
      <c r="D140" s="191" t="s">
        <v>214</v>
      </c>
      <c r="E140" s="192" t="s">
        <v>292</v>
      </c>
      <c r="F140" s="193" t="s">
        <v>293</v>
      </c>
      <c r="G140" s="194" t="s">
        <v>283</v>
      </c>
      <c r="H140" s="195">
        <v>2</v>
      </c>
      <c r="I140" s="196"/>
      <c r="J140" s="197">
        <f>ROUND(I140*H140,2)</f>
        <v>0</v>
      </c>
      <c r="K140" s="193" t="s">
        <v>218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1391</v>
      </c>
    </row>
    <row r="141" spans="2:65" s="1" customFormat="1" ht="13.5">
      <c r="B141" s="39"/>
      <c r="C141" s="61"/>
      <c r="D141" s="203" t="s">
        <v>221</v>
      </c>
      <c r="E141" s="61"/>
      <c r="F141" s="204" t="s">
        <v>295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" customFormat="1" ht="22.5" customHeight="1">
      <c r="B142" s="39"/>
      <c r="C142" s="191" t="s">
        <v>338</v>
      </c>
      <c r="D142" s="191" t="s">
        <v>214</v>
      </c>
      <c r="E142" s="192" t="s">
        <v>296</v>
      </c>
      <c r="F142" s="193" t="s">
        <v>297</v>
      </c>
      <c r="G142" s="194" t="s">
        <v>283</v>
      </c>
      <c r="H142" s="195">
        <v>30</v>
      </c>
      <c r="I142" s="196"/>
      <c r="J142" s="197">
        <f>ROUND(I142*H142,2)</f>
        <v>0</v>
      </c>
      <c r="K142" s="193" t="s">
        <v>218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1392</v>
      </c>
    </row>
    <row r="143" spans="2:65" s="1" customFormat="1" ht="27">
      <c r="B143" s="39"/>
      <c r="C143" s="61"/>
      <c r="D143" s="203" t="s">
        <v>221</v>
      </c>
      <c r="E143" s="61"/>
      <c r="F143" s="204" t="s">
        <v>299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" customFormat="1" ht="22.5" customHeight="1">
      <c r="B144" s="39"/>
      <c r="C144" s="191" t="s">
        <v>345</v>
      </c>
      <c r="D144" s="191" t="s">
        <v>214</v>
      </c>
      <c r="E144" s="192" t="s">
        <v>301</v>
      </c>
      <c r="F144" s="193" t="s">
        <v>302</v>
      </c>
      <c r="G144" s="194" t="s">
        <v>283</v>
      </c>
      <c r="H144" s="195">
        <v>10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1393</v>
      </c>
    </row>
    <row r="145" spans="2:65" s="1" customFormat="1" ht="13.5">
      <c r="B145" s="39"/>
      <c r="C145" s="61"/>
      <c r="D145" s="203" t="s">
        <v>221</v>
      </c>
      <c r="E145" s="61"/>
      <c r="F145" s="204" t="s">
        <v>304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306</v>
      </c>
      <c r="F146" s="193" t="s">
        <v>307</v>
      </c>
      <c r="G146" s="194" t="s">
        <v>283</v>
      </c>
      <c r="H146" s="195">
        <v>30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1394</v>
      </c>
    </row>
    <row r="147" spans="2:65" s="1" customFormat="1" ht="27">
      <c r="B147" s="39"/>
      <c r="C147" s="61"/>
      <c r="D147" s="203" t="s">
        <v>221</v>
      </c>
      <c r="E147" s="61"/>
      <c r="F147" s="204" t="s">
        <v>309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321</v>
      </c>
      <c r="F148" s="193" t="s">
        <v>322</v>
      </c>
      <c r="G148" s="194" t="s">
        <v>225</v>
      </c>
      <c r="H148" s="195">
        <v>8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2.0000000000000001E-4</v>
      </c>
      <c r="R148" s="200">
        <f>Q148*H148</f>
        <v>1.6000000000000001E-3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1395</v>
      </c>
    </row>
    <row r="149" spans="2:65" s="1" customFormat="1" ht="13.5">
      <c r="B149" s="39"/>
      <c r="C149" s="61"/>
      <c r="D149" s="203" t="s">
        <v>221</v>
      </c>
      <c r="E149" s="61"/>
      <c r="F149" s="204" t="s">
        <v>324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" customFormat="1" ht="31.5" customHeight="1">
      <c r="B150" s="39"/>
      <c r="C150" s="191" t="s">
        <v>362</v>
      </c>
      <c r="D150" s="191" t="s">
        <v>214</v>
      </c>
      <c r="E150" s="192" t="s">
        <v>690</v>
      </c>
      <c r="F150" s="193" t="s">
        <v>691</v>
      </c>
      <c r="G150" s="194" t="s">
        <v>225</v>
      </c>
      <c r="H150" s="195">
        <v>9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0.16849</v>
      </c>
      <c r="R150" s="200">
        <f>Q150*H150</f>
        <v>1.51641</v>
      </c>
      <c r="S150" s="200">
        <v>0</v>
      </c>
      <c r="T150" s="201">
        <f>S150*H150</f>
        <v>0</v>
      </c>
      <c r="AR150" s="22" t="s">
        <v>219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219</v>
      </c>
      <c r="BM150" s="22" t="s">
        <v>1396</v>
      </c>
    </row>
    <row r="151" spans="2:65" s="1" customFormat="1" ht="40.5">
      <c r="B151" s="39"/>
      <c r="C151" s="61"/>
      <c r="D151" s="203" t="s">
        <v>221</v>
      </c>
      <c r="E151" s="61"/>
      <c r="F151" s="204" t="s">
        <v>693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" customFormat="1" ht="22.5" customHeight="1">
      <c r="B152" s="39"/>
      <c r="C152" s="222" t="s">
        <v>371</v>
      </c>
      <c r="D152" s="222" t="s">
        <v>274</v>
      </c>
      <c r="E152" s="223" t="s">
        <v>694</v>
      </c>
      <c r="F152" s="224" t="s">
        <v>695</v>
      </c>
      <c r="G152" s="225" t="s">
        <v>283</v>
      </c>
      <c r="H152" s="226">
        <v>10</v>
      </c>
      <c r="I152" s="227"/>
      <c r="J152" s="228">
        <f>ROUND(I152*H152,2)</f>
        <v>0</v>
      </c>
      <c r="K152" s="224" t="s">
        <v>218</v>
      </c>
      <c r="L152" s="229"/>
      <c r="M152" s="230" t="s">
        <v>22</v>
      </c>
      <c r="N152" s="231" t="s">
        <v>44</v>
      </c>
      <c r="O152" s="40"/>
      <c r="P152" s="200">
        <f>O152*H152</f>
        <v>0</v>
      </c>
      <c r="Q152" s="200">
        <v>4.4999999999999998E-2</v>
      </c>
      <c r="R152" s="200">
        <f>Q152*H152</f>
        <v>0.44999999999999996</v>
      </c>
      <c r="S152" s="200">
        <v>0</v>
      </c>
      <c r="T152" s="201">
        <f>S152*H152</f>
        <v>0</v>
      </c>
      <c r="AR152" s="22" t="s">
        <v>258</v>
      </c>
      <c r="AT152" s="22" t="s">
        <v>274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1397</v>
      </c>
    </row>
    <row r="153" spans="2:65" s="1" customFormat="1" ht="13.5">
      <c r="B153" s="39"/>
      <c r="C153" s="61"/>
      <c r="D153" s="203" t="s">
        <v>221</v>
      </c>
      <c r="E153" s="61"/>
      <c r="F153" s="204" t="s">
        <v>697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" customFormat="1" ht="22.5" customHeight="1">
      <c r="B154" s="39"/>
      <c r="C154" s="191" t="s">
        <v>379</v>
      </c>
      <c r="D154" s="191" t="s">
        <v>214</v>
      </c>
      <c r="E154" s="192" t="s">
        <v>325</v>
      </c>
      <c r="F154" s="193" t="s">
        <v>326</v>
      </c>
      <c r="G154" s="194" t="s">
        <v>225</v>
      </c>
      <c r="H154" s="195">
        <v>9</v>
      </c>
      <c r="I154" s="196"/>
      <c r="J154" s="197">
        <f>ROUND(I154*H154,2)</f>
        <v>0</v>
      </c>
      <c r="K154" s="193" t="s">
        <v>226</v>
      </c>
      <c r="L154" s="59"/>
      <c r="M154" s="198" t="s">
        <v>22</v>
      </c>
      <c r="N154" s="199" t="s">
        <v>44</v>
      </c>
      <c r="O154" s="40"/>
      <c r="P154" s="200">
        <f>O154*H154</f>
        <v>0</v>
      </c>
      <c r="Q154" s="200">
        <v>0.16849</v>
      </c>
      <c r="R154" s="200">
        <f>Q154*H154</f>
        <v>1.51641</v>
      </c>
      <c r="S154" s="200">
        <v>0</v>
      </c>
      <c r="T154" s="201">
        <f>S154*H154</f>
        <v>0</v>
      </c>
      <c r="AR154" s="22" t="s">
        <v>219</v>
      </c>
      <c r="AT154" s="22" t="s">
        <v>214</v>
      </c>
      <c r="AU154" s="22" t="s">
        <v>82</v>
      </c>
      <c r="AY154" s="22" t="s">
        <v>212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219</v>
      </c>
      <c r="BM154" s="22" t="s">
        <v>1398</v>
      </c>
    </row>
    <row r="155" spans="2:65" s="1" customFormat="1" ht="27">
      <c r="B155" s="39"/>
      <c r="C155" s="61"/>
      <c r="D155" s="206" t="s">
        <v>221</v>
      </c>
      <c r="E155" s="61"/>
      <c r="F155" s="207" t="s">
        <v>328</v>
      </c>
      <c r="G155" s="61"/>
      <c r="H155" s="61"/>
      <c r="I155" s="161"/>
      <c r="J155" s="61"/>
      <c r="K155" s="61"/>
      <c r="L155" s="59"/>
      <c r="M155" s="205"/>
      <c r="N155" s="40"/>
      <c r="O155" s="40"/>
      <c r="P155" s="40"/>
      <c r="Q155" s="40"/>
      <c r="R155" s="40"/>
      <c r="S155" s="40"/>
      <c r="T155" s="76"/>
      <c r="AT155" s="22" t="s">
        <v>221</v>
      </c>
      <c r="AU155" s="22" t="s">
        <v>82</v>
      </c>
    </row>
    <row r="156" spans="2:65" s="10" customFormat="1" ht="29.85" customHeight="1">
      <c r="B156" s="174"/>
      <c r="C156" s="175"/>
      <c r="D156" s="188" t="s">
        <v>72</v>
      </c>
      <c r="E156" s="189" t="s">
        <v>343</v>
      </c>
      <c r="F156" s="189" t="s">
        <v>344</v>
      </c>
      <c r="G156" s="175"/>
      <c r="H156" s="175"/>
      <c r="I156" s="178"/>
      <c r="J156" s="190">
        <f>BK156</f>
        <v>0</v>
      </c>
      <c r="K156" s="175"/>
      <c r="L156" s="180"/>
      <c r="M156" s="181"/>
      <c r="N156" s="182"/>
      <c r="O156" s="182"/>
      <c r="P156" s="183">
        <f>SUM(P157:P162)</f>
        <v>0</v>
      </c>
      <c r="Q156" s="182"/>
      <c r="R156" s="183">
        <f>SUM(R157:R162)</f>
        <v>0</v>
      </c>
      <c r="S156" s="182"/>
      <c r="T156" s="184">
        <f>SUM(T157:T162)</f>
        <v>0</v>
      </c>
      <c r="AR156" s="185" t="s">
        <v>24</v>
      </c>
      <c r="AT156" s="186" t="s">
        <v>72</v>
      </c>
      <c r="AU156" s="186" t="s">
        <v>24</v>
      </c>
      <c r="AY156" s="185" t="s">
        <v>212</v>
      </c>
      <c r="BK156" s="187">
        <f>SUM(BK157:BK162)</f>
        <v>0</v>
      </c>
    </row>
    <row r="157" spans="2:65" s="1" customFormat="1" ht="22.5" customHeight="1">
      <c r="B157" s="39"/>
      <c r="C157" s="191" t="s">
        <v>568</v>
      </c>
      <c r="D157" s="191" t="s">
        <v>214</v>
      </c>
      <c r="E157" s="192" t="s">
        <v>346</v>
      </c>
      <c r="F157" s="193" t="s">
        <v>347</v>
      </c>
      <c r="G157" s="194" t="s">
        <v>253</v>
      </c>
      <c r="H157" s="195">
        <v>11.276</v>
      </c>
      <c r="I157" s="196"/>
      <c r="J157" s="197">
        <f>ROUND(I157*H157,2)</f>
        <v>0</v>
      </c>
      <c r="K157" s="193" t="s">
        <v>218</v>
      </c>
      <c r="L157" s="59"/>
      <c r="M157" s="198" t="s">
        <v>22</v>
      </c>
      <c r="N157" s="199" t="s">
        <v>44</v>
      </c>
      <c r="O157" s="40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2" t="s">
        <v>219</v>
      </c>
      <c r="AT157" s="22" t="s">
        <v>214</v>
      </c>
      <c r="AU157" s="22" t="s">
        <v>82</v>
      </c>
      <c r="AY157" s="22" t="s">
        <v>212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219</v>
      </c>
      <c r="BM157" s="22" t="s">
        <v>1399</v>
      </c>
    </row>
    <row r="158" spans="2:65" s="1" customFormat="1" ht="27">
      <c r="B158" s="39"/>
      <c r="C158" s="61"/>
      <c r="D158" s="203" t="s">
        <v>221</v>
      </c>
      <c r="E158" s="61"/>
      <c r="F158" s="204" t="s">
        <v>349</v>
      </c>
      <c r="G158" s="61"/>
      <c r="H158" s="61"/>
      <c r="I158" s="161"/>
      <c r="J158" s="61"/>
      <c r="K158" s="61"/>
      <c r="L158" s="59"/>
      <c r="M158" s="205"/>
      <c r="N158" s="40"/>
      <c r="O158" s="40"/>
      <c r="P158" s="40"/>
      <c r="Q158" s="40"/>
      <c r="R158" s="40"/>
      <c r="S158" s="40"/>
      <c r="T158" s="76"/>
      <c r="AT158" s="22" t="s">
        <v>221</v>
      </c>
      <c r="AU158" s="22" t="s">
        <v>82</v>
      </c>
    </row>
    <row r="159" spans="2:65" s="1" customFormat="1" ht="22.5" customHeight="1">
      <c r="B159" s="39"/>
      <c r="C159" s="191" t="s">
        <v>700</v>
      </c>
      <c r="D159" s="191" t="s">
        <v>214</v>
      </c>
      <c r="E159" s="192" t="s">
        <v>351</v>
      </c>
      <c r="F159" s="193" t="s">
        <v>352</v>
      </c>
      <c r="G159" s="194" t="s">
        <v>253</v>
      </c>
      <c r="H159" s="195">
        <v>11.276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219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219</v>
      </c>
      <c r="BM159" s="22" t="s">
        <v>1400</v>
      </c>
    </row>
    <row r="160" spans="2:65" s="1" customFormat="1" ht="27">
      <c r="B160" s="39"/>
      <c r="C160" s="61"/>
      <c r="D160" s="203" t="s">
        <v>221</v>
      </c>
      <c r="E160" s="61"/>
      <c r="F160" s="204" t="s">
        <v>354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221</v>
      </c>
      <c r="AU160" s="22" t="s">
        <v>82</v>
      </c>
    </row>
    <row r="161" spans="2:65" s="1" customFormat="1" ht="22.5" customHeight="1">
      <c r="B161" s="39"/>
      <c r="C161" s="191" t="s">
        <v>702</v>
      </c>
      <c r="D161" s="191" t="s">
        <v>214</v>
      </c>
      <c r="E161" s="192" t="s">
        <v>356</v>
      </c>
      <c r="F161" s="193" t="s">
        <v>357</v>
      </c>
      <c r="G161" s="194" t="s">
        <v>253</v>
      </c>
      <c r="H161" s="195">
        <v>11.276</v>
      </c>
      <c r="I161" s="196"/>
      <c r="J161" s="197">
        <f>ROUND(I161*H161,2)</f>
        <v>0</v>
      </c>
      <c r="K161" s="193" t="s">
        <v>218</v>
      </c>
      <c r="L161" s="59"/>
      <c r="M161" s="198" t="s">
        <v>22</v>
      </c>
      <c r="N161" s="199" t="s">
        <v>44</v>
      </c>
      <c r="O161" s="40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2" t="s">
        <v>219</v>
      </c>
      <c r="AT161" s="22" t="s">
        <v>214</v>
      </c>
      <c r="AU161" s="22" t="s">
        <v>82</v>
      </c>
      <c r="AY161" s="22" t="s">
        <v>212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2" t="s">
        <v>24</v>
      </c>
      <c r="BK161" s="202">
        <f>ROUND(I161*H161,2)</f>
        <v>0</v>
      </c>
      <c r="BL161" s="22" t="s">
        <v>219</v>
      </c>
      <c r="BM161" s="22" t="s">
        <v>1401</v>
      </c>
    </row>
    <row r="162" spans="2:65" s="1" customFormat="1" ht="13.5">
      <c r="B162" s="39"/>
      <c r="C162" s="61"/>
      <c r="D162" s="206" t="s">
        <v>221</v>
      </c>
      <c r="E162" s="61"/>
      <c r="F162" s="207" t="s">
        <v>359</v>
      </c>
      <c r="G162" s="61"/>
      <c r="H162" s="61"/>
      <c r="I162" s="161"/>
      <c r="J162" s="61"/>
      <c r="K162" s="61"/>
      <c r="L162" s="59"/>
      <c r="M162" s="205"/>
      <c r="N162" s="40"/>
      <c r="O162" s="40"/>
      <c r="P162" s="40"/>
      <c r="Q162" s="40"/>
      <c r="R162" s="40"/>
      <c r="S162" s="40"/>
      <c r="T162" s="76"/>
      <c r="AT162" s="22" t="s">
        <v>221</v>
      </c>
      <c r="AU162" s="22" t="s">
        <v>82</v>
      </c>
    </row>
    <row r="163" spans="2:65" s="10" customFormat="1" ht="29.85" customHeight="1">
      <c r="B163" s="174"/>
      <c r="C163" s="175"/>
      <c r="D163" s="188" t="s">
        <v>72</v>
      </c>
      <c r="E163" s="189" t="s">
        <v>360</v>
      </c>
      <c r="F163" s="189" t="s">
        <v>361</v>
      </c>
      <c r="G163" s="175"/>
      <c r="H163" s="175"/>
      <c r="I163" s="178"/>
      <c r="J163" s="190">
        <f>BK163</f>
        <v>0</v>
      </c>
      <c r="K163" s="175"/>
      <c r="L163" s="180"/>
      <c r="M163" s="181"/>
      <c r="N163" s="182"/>
      <c r="O163" s="182"/>
      <c r="P163" s="183">
        <f>SUM(P164:P165)</f>
        <v>0</v>
      </c>
      <c r="Q163" s="182"/>
      <c r="R163" s="183">
        <f>SUM(R164:R165)</f>
        <v>0</v>
      </c>
      <c r="S163" s="182"/>
      <c r="T163" s="184">
        <f>SUM(T164:T165)</f>
        <v>0</v>
      </c>
      <c r="AR163" s="185" t="s">
        <v>24</v>
      </c>
      <c r="AT163" s="186" t="s">
        <v>72</v>
      </c>
      <c r="AU163" s="186" t="s">
        <v>24</v>
      </c>
      <c r="AY163" s="185" t="s">
        <v>212</v>
      </c>
      <c r="BK163" s="187">
        <f>SUM(BK164:BK165)</f>
        <v>0</v>
      </c>
    </row>
    <row r="164" spans="2:65" s="1" customFormat="1" ht="31.5" customHeight="1">
      <c r="B164" s="39"/>
      <c r="C164" s="191" t="s">
        <v>704</v>
      </c>
      <c r="D164" s="191" t="s">
        <v>214</v>
      </c>
      <c r="E164" s="192" t="s">
        <v>363</v>
      </c>
      <c r="F164" s="193" t="s">
        <v>364</v>
      </c>
      <c r="G164" s="194" t="s">
        <v>253</v>
      </c>
      <c r="H164" s="195">
        <v>17.821999999999999</v>
      </c>
      <c r="I164" s="196"/>
      <c r="J164" s="197">
        <f>ROUND(I164*H164,2)</f>
        <v>0</v>
      </c>
      <c r="K164" s="193" t="s">
        <v>218</v>
      </c>
      <c r="L164" s="59"/>
      <c r="M164" s="198" t="s">
        <v>22</v>
      </c>
      <c r="N164" s="199" t="s">
        <v>44</v>
      </c>
      <c r="O164" s="40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2" t="s">
        <v>219</v>
      </c>
      <c r="AT164" s="22" t="s">
        <v>214</v>
      </c>
      <c r="AU164" s="22" t="s">
        <v>82</v>
      </c>
      <c r="AY164" s="22" t="s">
        <v>212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2" t="s">
        <v>24</v>
      </c>
      <c r="BK164" s="202">
        <f>ROUND(I164*H164,2)</f>
        <v>0</v>
      </c>
      <c r="BL164" s="22" t="s">
        <v>219</v>
      </c>
      <c r="BM164" s="22" t="s">
        <v>1402</v>
      </c>
    </row>
    <row r="165" spans="2:65" s="1" customFormat="1" ht="27">
      <c r="B165" s="39"/>
      <c r="C165" s="61"/>
      <c r="D165" s="206" t="s">
        <v>221</v>
      </c>
      <c r="E165" s="61"/>
      <c r="F165" s="207" t="s">
        <v>366</v>
      </c>
      <c r="G165" s="61"/>
      <c r="H165" s="61"/>
      <c r="I165" s="161"/>
      <c r="J165" s="61"/>
      <c r="K165" s="61"/>
      <c r="L165" s="59"/>
      <c r="M165" s="205"/>
      <c r="N165" s="40"/>
      <c r="O165" s="40"/>
      <c r="P165" s="40"/>
      <c r="Q165" s="40"/>
      <c r="R165" s="40"/>
      <c r="S165" s="40"/>
      <c r="T165" s="76"/>
      <c r="AT165" s="22" t="s">
        <v>221</v>
      </c>
      <c r="AU165" s="22" t="s">
        <v>82</v>
      </c>
    </row>
    <row r="166" spans="2:65" s="10" customFormat="1" ht="37.35" customHeight="1">
      <c r="B166" s="174"/>
      <c r="C166" s="175"/>
      <c r="D166" s="176" t="s">
        <v>72</v>
      </c>
      <c r="E166" s="177" t="s">
        <v>367</v>
      </c>
      <c r="F166" s="177" t="s">
        <v>368</v>
      </c>
      <c r="G166" s="175"/>
      <c r="H166" s="175"/>
      <c r="I166" s="178"/>
      <c r="J166" s="179">
        <f>BK166</f>
        <v>0</v>
      </c>
      <c r="K166" s="175"/>
      <c r="L166" s="180"/>
      <c r="M166" s="181"/>
      <c r="N166" s="182"/>
      <c r="O166" s="182"/>
      <c r="P166" s="183">
        <f>P167+P170</f>
        <v>0</v>
      </c>
      <c r="Q166" s="182"/>
      <c r="R166" s="183">
        <f>R167+R170</f>
        <v>0</v>
      </c>
      <c r="S166" s="182"/>
      <c r="T166" s="184">
        <f>T167+T170</f>
        <v>0</v>
      </c>
      <c r="AR166" s="185" t="s">
        <v>241</v>
      </c>
      <c r="AT166" s="186" t="s">
        <v>72</v>
      </c>
      <c r="AU166" s="186" t="s">
        <v>73</v>
      </c>
      <c r="AY166" s="185" t="s">
        <v>212</v>
      </c>
      <c r="BK166" s="187">
        <f>BK167+BK170</f>
        <v>0</v>
      </c>
    </row>
    <row r="167" spans="2:65" s="10" customFormat="1" ht="19.899999999999999" customHeight="1">
      <c r="B167" s="174"/>
      <c r="C167" s="175"/>
      <c r="D167" s="188" t="s">
        <v>72</v>
      </c>
      <c r="E167" s="189" t="s">
        <v>369</v>
      </c>
      <c r="F167" s="189" t="s">
        <v>370</v>
      </c>
      <c r="G167" s="175"/>
      <c r="H167" s="175"/>
      <c r="I167" s="178"/>
      <c r="J167" s="190">
        <f>BK167</f>
        <v>0</v>
      </c>
      <c r="K167" s="175"/>
      <c r="L167" s="180"/>
      <c r="M167" s="181"/>
      <c r="N167" s="182"/>
      <c r="O167" s="182"/>
      <c r="P167" s="183">
        <f>SUM(P168:P169)</f>
        <v>0</v>
      </c>
      <c r="Q167" s="182"/>
      <c r="R167" s="183">
        <f>SUM(R168:R169)</f>
        <v>0</v>
      </c>
      <c r="S167" s="182"/>
      <c r="T167" s="184">
        <f>SUM(T168:T169)</f>
        <v>0</v>
      </c>
      <c r="AR167" s="185" t="s">
        <v>241</v>
      </c>
      <c r="AT167" s="186" t="s">
        <v>72</v>
      </c>
      <c r="AU167" s="186" t="s">
        <v>24</v>
      </c>
      <c r="AY167" s="185" t="s">
        <v>212</v>
      </c>
      <c r="BK167" s="187">
        <f>SUM(BK168:BK169)</f>
        <v>0</v>
      </c>
    </row>
    <row r="168" spans="2:65" s="1" customFormat="1" ht="22.5" customHeight="1">
      <c r="B168" s="39"/>
      <c r="C168" s="191" t="s">
        <v>706</v>
      </c>
      <c r="D168" s="191" t="s">
        <v>214</v>
      </c>
      <c r="E168" s="192" t="s">
        <v>372</v>
      </c>
      <c r="F168" s="193" t="s">
        <v>370</v>
      </c>
      <c r="G168" s="194" t="s">
        <v>373</v>
      </c>
      <c r="H168" s="195">
        <v>1</v>
      </c>
      <c r="I168" s="196"/>
      <c r="J168" s="197">
        <f>ROUND(I168*H168,2)</f>
        <v>0</v>
      </c>
      <c r="K168" s="193" t="s">
        <v>218</v>
      </c>
      <c r="L168" s="59"/>
      <c r="M168" s="198" t="s">
        <v>22</v>
      </c>
      <c r="N168" s="199" t="s">
        <v>44</v>
      </c>
      <c r="O168" s="40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2" t="s">
        <v>374</v>
      </c>
      <c r="AT168" s="22" t="s">
        <v>214</v>
      </c>
      <c r="AU168" s="22" t="s">
        <v>82</v>
      </c>
      <c r="AY168" s="22" t="s">
        <v>212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24</v>
      </c>
      <c r="BK168" s="202">
        <f>ROUND(I168*H168,2)</f>
        <v>0</v>
      </c>
      <c r="BL168" s="22" t="s">
        <v>374</v>
      </c>
      <c r="BM168" s="22" t="s">
        <v>1403</v>
      </c>
    </row>
    <row r="169" spans="2:65" s="1" customFormat="1" ht="13.5">
      <c r="B169" s="39"/>
      <c r="C169" s="61"/>
      <c r="D169" s="206" t="s">
        <v>221</v>
      </c>
      <c r="E169" s="61"/>
      <c r="F169" s="207" t="s">
        <v>376</v>
      </c>
      <c r="G169" s="61"/>
      <c r="H169" s="61"/>
      <c r="I169" s="161"/>
      <c r="J169" s="61"/>
      <c r="K169" s="61"/>
      <c r="L169" s="59"/>
      <c r="M169" s="205"/>
      <c r="N169" s="40"/>
      <c r="O169" s="40"/>
      <c r="P169" s="40"/>
      <c r="Q169" s="40"/>
      <c r="R169" s="40"/>
      <c r="S169" s="40"/>
      <c r="T169" s="76"/>
      <c r="AT169" s="22" t="s">
        <v>221</v>
      </c>
      <c r="AU169" s="22" t="s">
        <v>82</v>
      </c>
    </row>
    <row r="170" spans="2:65" s="10" customFormat="1" ht="29.85" customHeight="1">
      <c r="B170" s="174"/>
      <c r="C170" s="175"/>
      <c r="D170" s="188" t="s">
        <v>72</v>
      </c>
      <c r="E170" s="189" t="s">
        <v>377</v>
      </c>
      <c r="F170" s="189" t="s">
        <v>378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SUM(P171:P172)</f>
        <v>0</v>
      </c>
      <c r="Q170" s="182"/>
      <c r="R170" s="183">
        <f>SUM(R171:R172)</f>
        <v>0</v>
      </c>
      <c r="S170" s="182"/>
      <c r="T170" s="184">
        <f>SUM(T171:T172)</f>
        <v>0</v>
      </c>
      <c r="AR170" s="185" t="s">
        <v>241</v>
      </c>
      <c r="AT170" s="186" t="s">
        <v>72</v>
      </c>
      <c r="AU170" s="186" t="s">
        <v>24</v>
      </c>
      <c r="AY170" s="185" t="s">
        <v>212</v>
      </c>
      <c r="BK170" s="187">
        <f>SUM(BK171:BK172)</f>
        <v>0</v>
      </c>
    </row>
    <row r="171" spans="2:65" s="1" customFormat="1" ht="22.5" customHeight="1">
      <c r="B171" s="39"/>
      <c r="C171" s="191" t="s">
        <v>708</v>
      </c>
      <c r="D171" s="191" t="s">
        <v>214</v>
      </c>
      <c r="E171" s="192" t="s">
        <v>380</v>
      </c>
      <c r="F171" s="193" t="s">
        <v>378</v>
      </c>
      <c r="G171" s="194" t="s">
        <v>373</v>
      </c>
      <c r="H171" s="195">
        <v>1</v>
      </c>
      <c r="I171" s="196"/>
      <c r="J171" s="197">
        <f>ROUND(I171*H171,2)</f>
        <v>0</v>
      </c>
      <c r="K171" s="193" t="s">
        <v>218</v>
      </c>
      <c r="L171" s="59"/>
      <c r="M171" s="198" t="s">
        <v>22</v>
      </c>
      <c r="N171" s="199" t="s">
        <v>44</v>
      </c>
      <c r="O171" s="40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2" t="s">
        <v>374</v>
      </c>
      <c r="AT171" s="22" t="s">
        <v>214</v>
      </c>
      <c r="AU171" s="22" t="s">
        <v>82</v>
      </c>
      <c r="AY171" s="22" t="s">
        <v>212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24</v>
      </c>
      <c r="BK171" s="202">
        <f>ROUND(I171*H171,2)</f>
        <v>0</v>
      </c>
      <c r="BL171" s="22" t="s">
        <v>374</v>
      </c>
      <c r="BM171" s="22" t="s">
        <v>1404</v>
      </c>
    </row>
    <row r="172" spans="2:65" s="1" customFormat="1" ht="13.5">
      <c r="B172" s="39"/>
      <c r="C172" s="61"/>
      <c r="D172" s="206" t="s">
        <v>221</v>
      </c>
      <c r="E172" s="61"/>
      <c r="F172" s="207" t="s">
        <v>382</v>
      </c>
      <c r="G172" s="61"/>
      <c r="H172" s="61"/>
      <c r="I172" s="161"/>
      <c r="J172" s="61"/>
      <c r="K172" s="61"/>
      <c r="L172" s="59"/>
      <c r="M172" s="232"/>
      <c r="N172" s="233"/>
      <c r="O172" s="233"/>
      <c r="P172" s="233"/>
      <c r="Q172" s="233"/>
      <c r="R172" s="233"/>
      <c r="S172" s="233"/>
      <c r="T172" s="234"/>
      <c r="AT172" s="22" t="s">
        <v>221</v>
      </c>
      <c r="AU172" s="22" t="s">
        <v>82</v>
      </c>
    </row>
    <row r="173" spans="2:65" s="1" customFormat="1" ht="6.95" customHeight="1">
      <c r="B173" s="54"/>
      <c r="C173" s="55"/>
      <c r="D173" s="55"/>
      <c r="E173" s="55"/>
      <c r="F173" s="55"/>
      <c r="G173" s="55"/>
      <c r="H173" s="55"/>
      <c r="I173" s="137"/>
      <c r="J173" s="55"/>
      <c r="K173" s="55"/>
      <c r="L173" s="59"/>
    </row>
  </sheetData>
  <sheetProtection algorithmName="SHA-512" hashValue="ZVoHpKJWu03hSqDjZYB4p9uL8oKSo97mF69t8ykgPPsroEipYn89tE9IU72UM+rk0R8gUaXdD615N0rnqqN9Ew==" saltValue="+9pEYTo8ar8hUxqYsSjKLA==" spinCount="100000" sheet="1" objects="1" scenarios="1" formatCells="0" formatColumns="0" formatRows="0" sort="0" autoFilter="0"/>
  <autoFilter ref="C85:K172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169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1405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ROUND(SUM(BE86:BE159), 2)</f>
        <v>0</v>
      </c>
      <c r="G30" s="40"/>
      <c r="H30" s="40"/>
      <c r="I30" s="129">
        <v>0.21</v>
      </c>
      <c r="J30" s="128">
        <f>ROUND(ROUND((SUM(BE86:BE159)),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ROUND(SUM(BF86:BF159), 2)</f>
        <v>0</v>
      </c>
      <c r="G31" s="40"/>
      <c r="H31" s="40"/>
      <c r="I31" s="129">
        <v>0.15</v>
      </c>
      <c r="J31" s="128">
        <f>ROUND(ROUND((SUM(BF86:BF159)),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SO30 - Objekt 30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J143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J150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J153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J154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J157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SO30 - Objekt 30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P87+P153</f>
        <v>0</v>
      </c>
      <c r="Q86" s="83"/>
      <c r="R86" s="171">
        <f>R87+R153</f>
        <v>13.888579999999999</v>
      </c>
      <c r="S86" s="83"/>
      <c r="T86" s="172">
        <f>T87+T153</f>
        <v>5.6139999999999999</v>
      </c>
      <c r="AT86" s="22" t="s">
        <v>72</v>
      </c>
      <c r="AU86" s="22" t="s">
        <v>185</v>
      </c>
      <c r="BK86" s="173">
        <f>BK87+BK153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P88+P112+P115+P122+P143+P150</f>
        <v>0</v>
      </c>
      <c r="Q87" s="182"/>
      <c r="R87" s="183">
        <f>R88+R112+R115+R122+R143+R150</f>
        <v>13.888579999999999</v>
      </c>
      <c r="S87" s="182"/>
      <c r="T87" s="184">
        <f>T88+T112+T115+T122+T143+T150</f>
        <v>5.6139999999999999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BK88+BK112+BK115+BK122+BK143+BK150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0.31535999999999997</v>
      </c>
      <c r="S88" s="182"/>
      <c r="T88" s="184">
        <f>SUM(T89:T111)</f>
        <v>5.6139999999999999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4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1.264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1406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15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4.3499999999999996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1407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5.0999999999999996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1408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713</v>
      </c>
      <c r="G95" s="209"/>
      <c r="H95" s="212">
        <v>5.0999999999999996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5.0999999999999996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1409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5.0999999999999996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1410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10.71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1411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717</v>
      </c>
      <c r="G102" s="209"/>
      <c r="H102" s="212">
        <v>10.71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10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1412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0.15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1.4999999999999999E-4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1413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1414</v>
      </c>
      <c r="G107" s="209"/>
      <c r="H107" s="212">
        <v>0.15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10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1415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1.5009999999999999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0.31520999999999999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1416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17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1417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SUM(P116:P121)</f>
        <v>0</v>
      </c>
      <c r="Q115" s="182"/>
      <c r="R115" s="183">
        <f>SUM(R116:R121)</f>
        <v>9.7522199999999994</v>
      </c>
      <c r="S115" s="182"/>
      <c r="T115" s="184">
        <f>SUM(T116:T121)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SUM(BK116:BK121)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394</v>
      </c>
      <c r="F116" s="193" t="s">
        <v>395</v>
      </c>
      <c r="G116" s="194" t="s">
        <v>217</v>
      </c>
      <c r="H116" s="195">
        <v>17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0.378</v>
      </c>
      <c r="R116" s="200">
        <f>Q116*H116</f>
        <v>6.4260000000000002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1418</v>
      </c>
    </row>
    <row r="117" spans="2:65" s="1" customFormat="1" ht="13.5">
      <c r="B117" s="39"/>
      <c r="C117" s="61"/>
      <c r="D117" s="203" t="s">
        <v>221</v>
      </c>
      <c r="E117" s="61"/>
      <c r="F117" s="204" t="s">
        <v>397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398</v>
      </c>
      <c r="F118" s="193" t="s">
        <v>399</v>
      </c>
      <c r="G118" s="194" t="s">
        <v>217</v>
      </c>
      <c r="H118" s="195">
        <v>17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6.6000000000000003E-2</v>
      </c>
      <c r="R118" s="200">
        <f>Q118*H118</f>
        <v>1.1220000000000001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1419</v>
      </c>
    </row>
    <row r="119" spans="2:65" s="1" customFormat="1" ht="13.5">
      <c r="B119" s="39"/>
      <c r="C119" s="61"/>
      <c r="D119" s="203" t="s">
        <v>221</v>
      </c>
      <c r="E119" s="61"/>
      <c r="F119" s="204" t="s">
        <v>401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402</v>
      </c>
      <c r="F120" s="193" t="s">
        <v>403</v>
      </c>
      <c r="G120" s="194" t="s">
        <v>217</v>
      </c>
      <c r="H120" s="195">
        <v>17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0.12966</v>
      </c>
      <c r="R120" s="200">
        <f>Q120*H120</f>
        <v>2.2042199999999998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1420</v>
      </c>
    </row>
    <row r="121" spans="2:65" s="1" customFormat="1" ht="27">
      <c r="B121" s="39"/>
      <c r="C121" s="61"/>
      <c r="D121" s="206" t="s">
        <v>221</v>
      </c>
      <c r="E121" s="61"/>
      <c r="F121" s="207" t="s">
        <v>405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0" customFormat="1" ht="29.85" customHeight="1">
      <c r="B122" s="174"/>
      <c r="C122" s="175"/>
      <c r="D122" s="188" t="s">
        <v>72</v>
      </c>
      <c r="E122" s="189" t="s">
        <v>264</v>
      </c>
      <c r="F122" s="189" t="s">
        <v>279</v>
      </c>
      <c r="G122" s="175"/>
      <c r="H122" s="175"/>
      <c r="I122" s="178"/>
      <c r="J122" s="190">
        <f>BK122</f>
        <v>0</v>
      </c>
      <c r="K122" s="175"/>
      <c r="L122" s="180"/>
      <c r="M122" s="181"/>
      <c r="N122" s="182"/>
      <c r="O122" s="182"/>
      <c r="P122" s="183">
        <f>SUM(P123:P142)</f>
        <v>0</v>
      </c>
      <c r="Q122" s="182"/>
      <c r="R122" s="183">
        <f>SUM(R123:R142)</f>
        <v>3.8210000000000002</v>
      </c>
      <c r="S122" s="182"/>
      <c r="T122" s="184">
        <f>SUM(T123:T142)</f>
        <v>0</v>
      </c>
      <c r="AR122" s="185" t="s">
        <v>24</v>
      </c>
      <c r="AT122" s="186" t="s">
        <v>72</v>
      </c>
      <c r="AU122" s="186" t="s">
        <v>24</v>
      </c>
      <c r="AY122" s="185" t="s">
        <v>212</v>
      </c>
      <c r="BK122" s="187">
        <f>SUM(BK123:BK142)</f>
        <v>0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281</v>
      </c>
      <c r="F123" s="193" t="s">
        <v>282</v>
      </c>
      <c r="G123" s="194" t="s">
        <v>283</v>
      </c>
      <c r="H123" s="195">
        <v>1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1421</v>
      </c>
    </row>
    <row r="124" spans="2:65" s="1" customFormat="1" ht="27">
      <c r="B124" s="39"/>
      <c r="C124" s="61"/>
      <c r="D124" s="203" t="s">
        <v>221</v>
      </c>
      <c r="E124" s="61"/>
      <c r="F124" s="204" t="s">
        <v>285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287</v>
      </c>
      <c r="F125" s="193" t="s">
        <v>288</v>
      </c>
      <c r="G125" s="194" t="s">
        <v>283</v>
      </c>
      <c r="H125" s="195">
        <v>30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1422</v>
      </c>
    </row>
    <row r="126" spans="2:65" s="1" customFormat="1" ht="27">
      <c r="B126" s="39"/>
      <c r="C126" s="61"/>
      <c r="D126" s="203" t="s">
        <v>221</v>
      </c>
      <c r="E126" s="61"/>
      <c r="F126" s="204" t="s">
        <v>290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292</v>
      </c>
      <c r="F127" s="193" t="s">
        <v>293</v>
      </c>
      <c r="G127" s="194" t="s">
        <v>283</v>
      </c>
      <c r="H127" s="195">
        <v>2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1423</v>
      </c>
    </row>
    <row r="128" spans="2:65" s="1" customFormat="1" ht="13.5">
      <c r="B128" s="39"/>
      <c r="C128" s="61"/>
      <c r="D128" s="203" t="s">
        <v>221</v>
      </c>
      <c r="E128" s="61"/>
      <c r="F128" s="204" t="s">
        <v>295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296</v>
      </c>
      <c r="F129" s="193" t="s">
        <v>297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1424</v>
      </c>
    </row>
    <row r="130" spans="2:65" s="1" customFormat="1" ht="27">
      <c r="B130" s="39"/>
      <c r="C130" s="61"/>
      <c r="D130" s="203" t="s">
        <v>221</v>
      </c>
      <c r="E130" s="61"/>
      <c r="F130" s="204" t="s">
        <v>299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301</v>
      </c>
      <c r="F131" s="193" t="s">
        <v>302</v>
      </c>
      <c r="G131" s="194" t="s">
        <v>283</v>
      </c>
      <c r="H131" s="195">
        <v>10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1425</v>
      </c>
    </row>
    <row r="132" spans="2:65" s="1" customFormat="1" ht="13.5">
      <c r="B132" s="39"/>
      <c r="C132" s="61"/>
      <c r="D132" s="203" t="s">
        <v>221</v>
      </c>
      <c r="E132" s="61"/>
      <c r="F132" s="204" t="s">
        <v>304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306</v>
      </c>
      <c r="F133" s="193" t="s">
        <v>307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1426</v>
      </c>
    </row>
    <row r="134" spans="2:65" s="1" customFormat="1" ht="27">
      <c r="B134" s="39"/>
      <c r="C134" s="61"/>
      <c r="D134" s="203" t="s">
        <v>221</v>
      </c>
      <c r="E134" s="61"/>
      <c r="F134" s="204" t="s">
        <v>309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321</v>
      </c>
      <c r="F135" s="193" t="s">
        <v>322</v>
      </c>
      <c r="G135" s="194" t="s">
        <v>225</v>
      </c>
      <c r="H135" s="195">
        <v>6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2.0000000000000001E-4</v>
      </c>
      <c r="R135" s="200">
        <f>Q135*H135</f>
        <v>1.2000000000000001E-3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1427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324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31.5" customHeight="1">
      <c r="B137" s="39"/>
      <c r="C137" s="191" t="s">
        <v>329</v>
      </c>
      <c r="D137" s="191" t="s">
        <v>214</v>
      </c>
      <c r="E137" s="192" t="s">
        <v>690</v>
      </c>
      <c r="F137" s="193" t="s">
        <v>691</v>
      </c>
      <c r="G137" s="194" t="s">
        <v>225</v>
      </c>
      <c r="H137" s="195">
        <v>9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0.16849</v>
      </c>
      <c r="R137" s="200">
        <f>Q137*H137</f>
        <v>1.51641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1428</v>
      </c>
    </row>
    <row r="138" spans="2:65" s="1" customFormat="1" ht="40.5">
      <c r="B138" s="39"/>
      <c r="C138" s="61"/>
      <c r="D138" s="203" t="s">
        <v>221</v>
      </c>
      <c r="E138" s="61"/>
      <c r="F138" s="204" t="s">
        <v>693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222" t="s">
        <v>333</v>
      </c>
      <c r="D139" s="222" t="s">
        <v>274</v>
      </c>
      <c r="E139" s="223" t="s">
        <v>694</v>
      </c>
      <c r="F139" s="224" t="s">
        <v>695</v>
      </c>
      <c r="G139" s="225" t="s">
        <v>283</v>
      </c>
      <c r="H139" s="226">
        <v>10</v>
      </c>
      <c r="I139" s="227"/>
      <c r="J139" s="228">
        <f>ROUND(I139*H139,2)</f>
        <v>0</v>
      </c>
      <c r="K139" s="224" t="s">
        <v>218</v>
      </c>
      <c r="L139" s="229"/>
      <c r="M139" s="230" t="s">
        <v>22</v>
      </c>
      <c r="N139" s="231" t="s">
        <v>44</v>
      </c>
      <c r="O139" s="40"/>
      <c r="P139" s="200">
        <f>O139*H139</f>
        <v>0</v>
      </c>
      <c r="Q139" s="200">
        <v>4.4999999999999998E-2</v>
      </c>
      <c r="R139" s="200">
        <f>Q139*H139</f>
        <v>0.44999999999999996</v>
      </c>
      <c r="S139" s="200">
        <v>0</v>
      </c>
      <c r="T139" s="201">
        <f>S139*H139</f>
        <v>0</v>
      </c>
      <c r="AR139" s="22" t="s">
        <v>258</v>
      </c>
      <c r="AT139" s="22" t="s">
        <v>274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1429</v>
      </c>
    </row>
    <row r="140" spans="2:65" s="1" customFormat="1" ht="13.5">
      <c r="B140" s="39"/>
      <c r="C140" s="61"/>
      <c r="D140" s="203" t="s">
        <v>221</v>
      </c>
      <c r="E140" s="61"/>
      <c r="F140" s="204" t="s">
        <v>697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325</v>
      </c>
      <c r="F141" s="193" t="s">
        <v>326</v>
      </c>
      <c r="G141" s="194" t="s">
        <v>225</v>
      </c>
      <c r="H141" s="195">
        <v>11</v>
      </c>
      <c r="I141" s="196"/>
      <c r="J141" s="197">
        <f>ROUND(I141*H141,2)</f>
        <v>0</v>
      </c>
      <c r="K141" s="193" t="s">
        <v>226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0.16849</v>
      </c>
      <c r="R141" s="200">
        <f>Q141*H141</f>
        <v>1.8533900000000001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1430</v>
      </c>
    </row>
    <row r="142" spans="2:65" s="1" customFormat="1" ht="27">
      <c r="B142" s="39"/>
      <c r="C142" s="61"/>
      <c r="D142" s="206" t="s">
        <v>221</v>
      </c>
      <c r="E142" s="61"/>
      <c r="F142" s="207" t="s">
        <v>328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0" customFormat="1" ht="29.85" customHeight="1">
      <c r="B143" s="174"/>
      <c r="C143" s="175"/>
      <c r="D143" s="188" t="s">
        <v>72</v>
      </c>
      <c r="E143" s="189" t="s">
        <v>343</v>
      </c>
      <c r="F143" s="189" t="s">
        <v>344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SUM(P144:P149)</f>
        <v>0</v>
      </c>
      <c r="Q143" s="182"/>
      <c r="R143" s="183">
        <f>SUM(R144:R149)</f>
        <v>0</v>
      </c>
      <c r="S143" s="182"/>
      <c r="T143" s="184">
        <f>SUM(T144:T149)</f>
        <v>0</v>
      </c>
      <c r="AR143" s="185" t="s">
        <v>24</v>
      </c>
      <c r="AT143" s="186" t="s">
        <v>72</v>
      </c>
      <c r="AU143" s="186" t="s">
        <v>24</v>
      </c>
      <c r="AY143" s="185" t="s">
        <v>212</v>
      </c>
      <c r="BK143" s="187">
        <f>SUM(BK144:BK149)</f>
        <v>0</v>
      </c>
    </row>
    <row r="144" spans="2:65" s="1" customFormat="1" ht="22.5" customHeight="1">
      <c r="B144" s="39"/>
      <c r="C144" s="191" t="s">
        <v>345</v>
      </c>
      <c r="D144" s="191" t="s">
        <v>214</v>
      </c>
      <c r="E144" s="192" t="s">
        <v>346</v>
      </c>
      <c r="F144" s="193" t="s">
        <v>347</v>
      </c>
      <c r="G144" s="194" t="s">
        <v>253</v>
      </c>
      <c r="H144" s="195">
        <v>5.6139999999999999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1431</v>
      </c>
    </row>
    <row r="145" spans="2:65" s="1" customFormat="1" ht="27">
      <c r="B145" s="39"/>
      <c r="C145" s="61"/>
      <c r="D145" s="203" t="s">
        <v>221</v>
      </c>
      <c r="E145" s="61"/>
      <c r="F145" s="204" t="s">
        <v>349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351</v>
      </c>
      <c r="F146" s="193" t="s">
        <v>352</v>
      </c>
      <c r="G146" s="194" t="s">
        <v>253</v>
      </c>
      <c r="H146" s="195">
        <v>5.6139999999999999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1432</v>
      </c>
    </row>
    <row r="147" spans="2:65" s="1" customFormat="1" ht="27">
      <c r="B147" s="39"/>
      <c r="C147" s="61"/>
      <c r="D147" s="203" t="s">
        <v>221</v>
      </c>
      <c r="E147" s="61"/>
      <c r="F147" s="204" t="s">
        <v>354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356</v>
      </c>
      <c r="F148" s="193" t="s">
        <v>357</v>
      </c>
      <c r="G148" s="194" t="s">
        <v>253</v>
      </c>
      <c r="H148" s="195">
        <v>5.6139999999999999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1433</v>
      </c>
    </row>
    <row r="149" spans="2:65" s="1" customFormat="1" ht="13.5">
      <c r="B149" s="39"/>
      <c r="C149" s="61"/>
      <c r="D149" s="206" t="s">
        <v>221</v>
      </c>
      <c r="E149" s="61"/>
      <c r="F149" s="207" t="s">
        <v>359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29.85" customHeight="1">
      <c r="B150" s="174"/>
      <c r="C150" s="175"/>
      <c r="D150" s="188" t="s">
        <v>72</v>
      </c>
      <c r="E150" s="189" t="s">
        <v>360</v>
      </c>
      <c r="F150" s="189" t="s">
        <v>361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SUM(P151:P152)</f>
        <v>0</v>
      </c>
      <c r="Q150" s="182"/>
      <c r="R150" s="183">
        <f>SUM(R151:R152)</f>
        <v>0</v>
      </c>
      <c r="S150" s="182"/>
      <c r="T150" s="184">
        <f>SUM(T151:T152)</f>
        <v>0</v>
      </c>
      <c r="AR150" s="185" t="s">
        <v>24</v>
      </c>
      <c r="AT150" s="186" t="s">
        <v>72</v>
      </c>
      <c r="AU150" s="186" t="s">
        <v>24</v>
      </c>
      <c r="AY150" s="185" t="s">
        <v>212</v>
      </c>
      <c r="BK150" s="187">
        <f>SUM(BK151:BK152)</f>
        <v>0</v>
      </c>
    </row>
    <row r="151" spans="2:65" s="1" customFormat="1" ht="31.5" customHeight="1">
      <c r="B151" s="39"/>
      <c r="C151" s="191" t="s">
        <v>362</v>
      </c>
      <c r="D151" s="191" t="s">
        <v>214</v>
      </c>
      <c r="E151" s="192" t="s">
        <v>363</v>
      </c>
      <c r="F151" s="193" t="s">
        <v>364</v>
      </c>
      <c r="G151" s="194" t="s">
        <v>253</v>
      </c>
      <c r="H151" s="195">
        <v>13.888999999999999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219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219</v>
      </c>
      <c r="BM151" s="22" t="s">
        <v>1434</v>
      </c>
    </row>
    <row r="152" spans="2:65" s="1" customFormat="1" ht="27">
      <c r="B152" s="39"/>
      <c r="C152" s="61"/>
      <c r="D152" s="206" t="s">
        <v>221</v>
      </c>
      <c r="E152" s="61"/>
      <c r="F152" s="207" t="s">
        <v>366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221</v>
      </c>
      <c r="AU152" s="22" t="s">
        <v>82</v>
      </c>
    </row>
    <row r="153" spans="2:65" s="10" customFormat="1" ht="37.35" customHeight="1">
      <c r="B153" s="174"/>
      <c r="C153" s="175"/>
      <c r="D153" s="176" t="s">
        <v>72</v>
      </c>
      <c r="E153" s="177" t="s">
        <v>367</v>
      </c>
      <c r="F153" s="177" t="s">
        <v>368</v>
      </c>
      <c r="G153" s="175"/>
      <c r="H153" s="175"/>
      <c r="I153" s="178"/>
      <c r="J153" s="179">
        <f>BK153</f>
        <v>0</v>
      </c>
      <c r="K153" s="175"/>
      <c r="L153" s="180"/>
      <c r="M153" s="181"/>
      <c r="N153" s="182"/>
      <c r="O153" s="182"/>
      <c r="P153" s="183">
        <f>P154+P157</f>
        <v>0</v>
      </c>
      <c r="Q153" s="182"/>
      <c r="R153" s="183">
        <f>R154+R157</f>
        <v>0</v>
      </c>
      <c r="S153" s="182"/>
      <c r="T153" s="184">
        <f>T154+T157</f>
        <v>0</v>
      </c>
      <c r="AR153" s="185" t="s">
        <v>241</v>
      </c>
      <c r="AT153" s="186" t="s">
        <v>72</v>
      </c>
      <c r="AU153" s="186" t="s">
        <v>73</v>
      </c>
      <c r="AY153" s="185" t="s">
        <v>212</v>
      </c>
      <c r="BK153" s="187">
        <f>BK154+BK157</f>
        <v>0</v>
      </c>
    </row>
    <row r="154" spans="2:65" s="10" customFormat="1" ht="19.899999999999999" customHeight="1">
      <c r="B154" s="174"/>
      <c r="C154" s="175"/>
      <c r="D154" s="188" t="s">
        <v>72</v>
      </c>
      <c r="E154" s="189" t="s">
        <v>369</v>
      </c>
      <c r="F154" s="189" t="s">
        <v>370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SUM(P155:P156)</f>
        <v>0</v>
      </c>
      <c r="Q154" s="182"/>
      <c r="R154" s="183">
        <f>SUM(R155:R156)</f>
        <v>0</v>
      </c>
      <c r="S154" s="182"/>
      <c r="T154" s="184">
        <f>SUM(T155:T156)</f>
        <v>0</v>
      </c>
      <c r="AR154" s="185" t="s">
        <v>241</v>
      </c>
      <c r="AT154" s="186" t="s">
        <v>72</v>
      </c>
      <c r="AU154" s="186" t="s">
        <v>24</v>
      </c>
      <c r="AY154" s="185" t="s">
        <v>212</v>
      </c>
      <c r="BK154" s="187">
        <f>SUM(BK155:BK156)</f>
        <v>0</v>
      </c>
    </row>
    <row r="155" spans="2:65" s="1" customFormat="1" ht="22.5" customHeight="1">
      <c r="B155" s="39"/>
      <c r="C155" s="191" t="s">
        <v>371</v>
      </c>
      <c r="D155" s="191" t="s">
        <v>214</v>
      </c>
      <c r="E155" s="192" t="s">
        <v>372</v>
      </c>
      <c r="F155" s="193" t="s">
        <v>370</v>
      </c>
      <c r="G155" s="194" t="s">
        <v>373</v>
      </c>
      <c r="H155" s="195">
        <v>1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374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374</v>
      </c>
      <c r="BM155" s="22" t="s">
        <v>1435</v>
      </c>
    </row>
    <row r="156" spans="2:65" s="1" customFormat="1" ht="13.5">
      <c r="B156" s="39"/>
      <c r="C156" s="61"/>
      <c r="D156" s="206" t="s">
        <v>221</v>
      </c>
      <c r="E156" s="61"/>
      <c r="F156" s="207" t="s">
        <v>376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221</v>
      </c>
      <c r="AU156" s="22" t="s">
        <v>82</v>
      </c>
    </row>
    <row r="157" spans="2:65" s="10" customFormat="1" ht="29.85" customHeight="1">
      <c r="B157" s="174"/>
      <c r="C157" s="175"/>
      <c r="D157" s="188" t="s">
        <v>72</v>
      </c>
      <c r="E157" s="189" t="s">
        <v>377</v>
      </c>
      <c r="F157" s="189" t="s">
        <v>378</v>
      </c>
      <c r="G157" s="175"/>
      <c r="H157" s="175"/>
      <c r="I157" s="178"/>
      <c r="J157" s="190">
        <f>BK157</f>
        <v>0</v>
      </c>
      <c r="K157" s="175"/>
      <c r="L157" s="180"/>
      <c r="M157" s="181"/>
      <c r="N157" s="182"/>
      <c r="O157" s="182"/>
      <c r="P157" s="183">
        <f>SUM(P158:P159)</f>
        <v>0</v>
      </c>
      <c r="Q157" s="182"/>
      <c r="R157" s="183">
        <f>SUM(R158:R159)</f>
        <v>0</v>
      </c>
      <c r="S157" s="182"/>
      <c r="T157" s="184">
        <f>SUM(T158:T159)</f>
        <v>0</v>
      </c>
      <c r="AR157" s="185" t="s">
        <v>241</v>
      </c>
      <c r="AT157" s="186" t="s">
        <v>72</v>
      </c>
      <c r="AU157" s="186" t="s">
        <v>24</v>
      </c>
      <c r="AY157" s="185" t="s">
        <v>212</v>
      </c>
      <c r="BK157" s="187">
        <f>SUM(BK158:BK159)</f>
        <v>0</v>
      </c>
    </row>
    <row r="158" spans="2:65" s="1" customFormat="1" ht="22.5" customHeight="1">
      <c r="B158" s="39"/>
      <c r="C158" s="191" t="s">
        <v>379</v>
      </c>
      <c r="D158" s="191" t="s">
        <v>214</v>
      </c>
      <c r="E158" s="192" t="s">
        <v>380</v>
      </c>
      <c r="F158" s="193" t="s">
        <v>378</v>
      </c>
      <c r="G158" s="194" t="s">
        <v>373</v>
      </c>
      <c r="H158" s="195">
        <v>1</v>
      </c>
      <c r="I158" s="196"/>
      <c r="J158" s="197">
        <f>ROUND(I158*H158,2)</f>
        <v>0</v>
      </c>
      <c r="K158" s="193" t="s">
        <v>218</v>
      </c>
      <c r="L158" s="59"/>
      <c r="M158" s="198" t="s">
        <v>22</v>
      </c>
      <c r="N158" s="199" t="s">
        <v>44</v>
      </c>
      <c r="O158" s="4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2" t="s">
        <v>374</v>
      </c>
      <c r="AT158" s="22" t="s">
        <v>214</v>
      </c>
      <c r="AU158" s="22" t="s">
        <v>82</v>
      </c>
      <c r="AY158" s="22" t="s">
        <v>212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24</v>
      </c>
      <c r="BK158" s="202">
        <f>ROUND(I158*H158,2)</f>
        <v>0</v>
      </c>
      <c r="BL158" s="22" t="s">
        <v>374</v>
      </c>
      <c r="BM158" s="22" t="s">
        <v>1436</v>
      </c>
    </row>
    <row r="159" spans="2:65" s="1" customFormat="1" ht="13.5">
      <c r="B159" s="39"/>
      <c r="C159" s="61"/>
      <c r="D159" s="206" t="s">
        <v>221</v>
      </c>
      <c r="E159" s="61"/>
      <c r="F159" s="207" t="s">
        <v>382</v>
      </c>
      <c r="G159" s="61"/>
      <c r="H159" s="61"/>
      <c r="I159" s="161"/>
      <c r="J159" s="61"/>
      <c r="K159" s="61"/>
      <c r="L159" s="59"/>
      <c r="M159" s="232"/>
      <c r="N159" s="233"/>
      <c r="O159" s="233"/>
      <c r="P159" s="233"/>
      <c r="Q159" s="233"/>
      <c r="R159" s="233"/>
      <c r="S159" s="233"/>
      <c r="T159" s="234"/>
      <c r="AT159" s="22" t="s">
        <v>221</v>
      </c>
      <c r="AU159" s="22" t="s">
        <v>82</v>
      </c>
    </row>
    <row r="160" spans="2:65" s="1" customFormat="1" ht="6.95" customHeight="1">
      <c r="B160" s="54"/>
      <c r="C160" s="55"/>
      <c r="D160" s="55"/>
      <c r="E160" s="55"/>
      <c r="F160" s="55"/>
      <c r="G160" s="55"/>
      <c r="H160" s="55"/>
      <c r="I160" s="137"/>
      <c r="J160" s="55"/>
      <c r="K160" s="55"/>
      <c r="L160" s="59"/>
    </row>
  </sheetData>
  <sheetProtection algorithmName="SHA-512" hashValue="mG9e+dp5LFIJszkpYbiAitaelJhKck6UQDI5oU4Py8wYUUtKg5kZb5/1coKPXvOoFnxDnvRhFVf5ugrpMrnMzg==" saltValue="1BvcOqGptZpOsgEIVbY47g==" spinCount="100000" sheet="1" objects="1" scenarios="1" formatCells="0" formatColumns="0" formatRows="0" sort="0" autoFilter="0"/>
  <autoFilter ref="C85:K159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172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1437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ROUND(SUM(BE86:BE159), 2)</f>
        <v>0</v>
      </c>
      <c r="G30" s="40"/>
      <c r="H30" s="40"/>
      <c r="I30" s="129">
        <v>0.21</v>
      </c>
      <c r="J30" s="128">
        <f>ROUND(ROUND((SUM(BE86:BE159)),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ROUND(SUM(BF86:BF159), 2)</f>
        <v>0</v>
      </c>
      <c r="G31" s="40"/>
      <c r="H31" s="40"/>
      <c r="I31" s="129">
        <v>0.15</v>
      </c>
      <c r="J31" s="128">
        <f>ROUND(ROUND((SUM(BF86:BF159)),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SO31 - Objekt 31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J112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J115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J122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J143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J150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J153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J154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J157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SO31 - Objekt 31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P87+P153</f>
        <v>0</v>
      </c>
      <c r="Q86" s="83"/>
      <c r="R86" s="171">
        <f>R87+R153</f>
        <v>18.32246</v>
      </c>
      <c r="S86" s="83"/>
      <c r="T86" s="172">
        <f>T87+T153</f>
        <v>3.8739999999999997</v>
      </c>
      <c r="AT86" s="22" t="s">
        <v>72</v>
      </c>
      <c r="AU86" s="22" t="s">
        <v>185</v>
      </c>
      <c r="BK86" s="173">
        <f>BK87+BK153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P88+P112+P115+P122+P143+P150</f>
        <v>0</v>
      </c>
      <c r="Q87" s="182"/>
      <c r="R87" s="183">
        <f>R88+R112+R115+R122+R143+R150</f>
        <v>18.32246</v>
      </c>
      <c r="S87" s="182"/>
      <c r="T87" s="184">
        <f>T88+T112+T115+T122+T143+T150</f>
        <v>3.8739999999999997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BK88+BK112+BK115+BK122+BK143+BK150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SUM(P89:P111)</f>
        <v>0</v>
      </c>
      <c r="Q88" s="182"/>
      <c r="R88" s="183">
        <f>SUM(R89:R111)</f>
        <v>0.31535999999999997</v>
      </c>
      <c r="S88" s="182"/>
      <c r="T88" s="184">
        <f>SUM(T89:T111)</f>
        <v>3.8739999999999997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SUM(BK89:BK111)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4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1.264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1438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9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2.61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1439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8.1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1440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1441</v>
      </c>
      <c r="G95" s="209"/>
      <c r="H95" s="212">
        <v>8.1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8.1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1442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8.1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1443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17.010000000000002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1444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3" t="s">
        <v>235</v>
      </c>
      <c r="E102" s="210" t="s">
        <v>22</v>
      </c>
      <c r="F102" s="211" t="s">
        <v>1445</v>
      </c>
      <c r="G102" s="209"/>
      <c r="H102" s="212">
        <v>17.010000000000002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645</v>
      </c>
      <c r="F103" s="193" t="s">
        <v>646</v>
      </c>
      <c r="G103" s="194" t="s">
        <v>217</v>
      </c>
      <c r="H103" s="195">
        <v>10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1446</v>
      </c>
    </row>
    <row r="104" spans="2:65" s="1" customFormat="1" ht="27">
      <c r="B104" s="39"/>
      <c r="C104" s="61"/>
      <c r="D104" s="203" t="s">
        <v>221</v>
      </c>
      <c r="E104" s="61"/>
      <c r="F104" s="204" t="s">
        <v>648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" customFormat="1" ht="22.5" customHeight="1">
      <c r="B105" s="39"/>
      <c r="C105" s="222" t="s">
        <v>258</v>
      </c>
      <c r="D105" s="222" t="s">
        <v>274</v>
      </c>
      <c r="E105" s="223" t="s">
        <v>649</v>
      </c>
      <c r="F105" s="224" t="s">
        <v>650</v>
      </c>
      <c r="G105" s="225" t="s">
        <v>651</v>
      </c>
      <c r="H105" s="226">
        <v>0.15</v>
      </c>
      <c r="I105" s="227"/>
      <c r="J105" s="228">
        <f>ROUND(I105*H105,2)</f>
        <v>0</v>
      </c>
      <c r="K105" s="224" t="s">
        <v>218</v>
      </c>
      <c r="L105" s="229"/>
      <c r="M105" s="230" t="s">
        <v>22</v>
      </c>
      <c r="N105" s="231" t="s">
        <v>44</v>
      </c>
      <c r="O105" s="40"/>
      <c r="P105" s="200">
        <f>O105*H105</f>
        <v>0</v>
      </c>
      <c r="Q105" s="200">
        <v>1E-3</v>
      </c>
      <c r="R105" s="200">
        <f>Q105*H105</f>
        <v>1.4999999999999999E-4</v>
      </c>
      <c r="S105" s="200">
        <v>0</v>
      </c>
      <c r="T105" s="201">
        <f>S105*H105</f>
        <v>0</v>
      </c>
      <c r="AR105" s="22" t="s">
        <v>258</v>
      </c>
      <c r="AT105" s="22" t="s">
        <v>274</v>
      </c>
      <c r="AU105" s="22" t="s">
        <v>82</v>
      </c>
      <c r="AY105" s="22" t="s">
        <v>212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24</v>
      </c>
      <c r="BK105" s="202">
        <f>ROUND(I105*H105,2)</f>
        <v>0</v>
      </c>
      <c r="BL105" s="22" t="s">
        <v>219</v>
      </c>
      <c r="BM105" s="22" t="s">
        <v>1447</v>
      </c>
    </row>
    <row r="106" spans="2:65" s="1" customFormat="1" ht="13.5">
      <c r="B106" s="39"/>
      <c r="C106" s="61"/>
      <c r="D106" s="206" t="s">
        <v>221</v>
      </c>
      <c r="E106" s="61"/>
      <c r="F106" s="207" t="s">
        <v>653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221</v>
      </c>
      <c r="AU106" s="22" t="s">
        <v>82</v>
      </c>
    </row>
    <row r="107" spans="2:65" s="11" customFormat="1" ht="13.5">
      <c r="B107" s="208"/>
      <c r="C107" s="209"/>
      <c r="D107" s="203" t="s">
        <v>235</v>
      </c>
      <c r="E107" s="209"/>
      <c r="F107" s="211" t="s">
        <v>1414</v>
      </c>
      <c r="G107" s="209"/>
      <c r="H107" s="212">
        <v>0.15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235</v>
      </c>
      <c r="AU107" s="218" t="s">
        <v>82</v>
      </c>
      <c r="AV107" s="11" t="s">
        <v>82</v>
      </c>
      <c r="AW107" s="11" t="s">
        <v>6</v>
      </c>
      <c r="AX107" s="11" t="s">
        <v>24</v>
      </c>
      <c r="AY107" s="218" t="s">
        <v>212</v>
      </c>
    </row>
    <row r="108" spans="2:65" s="1" customFormat="1" ht="31.5" customHeight="1">
      <c r="B108" s="39"/>
      <c r="C108" s="191" t="s">
        <v>264</v>
      </c>
      <c r="D108" s="191" t="s">
        <v>214</v>
      </c>
      <c r="E108" s="192" t="s">
        <v>655</v>
      </c>
      <c r="F108" s="193" t="s">
        <v>656</v>
      </c>
      <c r="G108" s="194" t="s">
        <v>217</v>
      </c>
      <c r="H108" s="195">
        <v>10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1448</v>
      </c>
    </row>
    <row r="109" spans="2:65" s="1" customFormat="1" ht="27">
      <c r="B109" s="39"/>
      <c r="C109" s="61"/>
      <c r="D109" s="203" t="s">
        <v>221</v>
      </c>
      <c r="E109" s="61"/>
      <c r="F109" s="204" t="s">
        <v>658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659</v>
      </c>
      <c r="F110" s="224" t="s">
        <v>660</v>
      </c>
      <c r="G110" s="225" t="s">
        <v>232</v>
      </c>
      <c r="H110" s="226">
        <v>1.5009999999999999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0.21</v>
      </c>
      <c r="R110" s="200">
        <f>Q110*H110</f>
        <v>0.31520999999999999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1449</v>
      </c>
    </row>
    <row r="111" spans="2:65" s="1" customFormat="1" ht="13.5">
      <c r="B111" s="39"/>
      <c r="C111" s="61"/>
      <c r="D111" s="206" t="s">
        <v>221</v>
      </c>
      <c r="E111" s="61"/>
      <c r="F111" s="207" t="s">
        <v>662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82</v>
      </c>
      <c r="F112" s="189" t="s">
        <v>257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SUM(P113:P114)</f>
        <v>0</v>
      </c>
      <c r="Q112" s="182"/>
      <c r="R112" s="183">
        <f>SUM(R113:R114)</f>
        <v>0</v>
      </c>
      <c r="S112" s="182"/>
      <c r="T112" s="184">
        <f>SUM(T113:T114)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SUM(BK113:BK114)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259</v>
      </c>
      <c r="F113" s="193" t="s">
        <v>260</v>
      </c>
      <c r="G113" s="194" t="s">
        <v>217</v>
      </c>
      <c r="H113" s="195">
        <v>27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1450</v>
      </c>
    </row>
    <row r="114" spans="2:65" s="1" customFormat="1" ht="27">
      <c r="B114" s="39"/>
      <c r="C114" s="61"/>
      <c r="D114" s="206" t="s">
        <v>221</v>
      </c>
      <c r="E114" s="61"/>
      <c r="F114" s="207" t="s">
        <v>262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0" customFormat="1" ht="29.85" customHeight="1">
      <c r="B115" s="174"/>
      <c r="C115" s="175"/>
      <c r="D115" s="188" t="s">
        <v>72</v>
      </c>
      <c r="E115" s="189" t="s">
        <v>241</v>
      </c>
      <c r="F115" s="189" t="s">
        <v>263</v>
      </c>
      <c r="G115" s="175"/>
      <c r="H115" s="175"/>
      <c r="I115" s="178"/>
      <c r="J115" s="190">
        <f>BK115</f>
        <v>0</v>
      </c>
      <c r="K115" s="175"/>
      <c r="L115" s="180"/>
      <c r="M115" s="181"/>
      <c r="N115" s="182"/>
      <c r="O115" s="182"/>
      <c r="P115" s="183">
        <f>SUM(P116:P121)</f>
        <v>0</v>
      </c>
      <c r="Q115" s="182"/>
      <c r="R115" s="183">
        <f>SUM(R116:R121)</f>
        <v>15.48882</v>
      </c>
      <c r="S115" s="182"/>
      <c r="T115" s="184">
        <f>SUM(T116:T121)</f>
        <v>0</v>
      </c>
      <c r="AR115" s="185" t="s">
        <v>24</v>
      </c>
      <c r="AT115" s="186" t="s">
        <v>72</v>
      </c>
      <c r="AU115" s="186" t="s">
        <v>24</v>
      </c>
      <c r="AY115" s="185" t="s">
        <v>212</v>
      </c>
      <c r="BK115" s="187">
        <f>SUM(BK116:BK121)</f>
        <v>0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394</v>
      </c>
      <c r="F116" s="193" t="s">
        <v>395</v>
      </c>
      <c r="G116" s="194" t="s">
        <v>217</v>
      </c>
      <c r="H116" s="195">
        <v>27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0.378</v>
      </c>
      <c r="R116" s="200">
        <f>Q116*H116</f>
        <v>10.206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1451</v>
      </c>
    </row>
    <row r="117" spans="2:65" s="1" customFormat="1" ht="13.5">
      <c r="B117" s="39"/>
      <c r="C117" s="61"/>
      <c r="D117" s="203" t="s">
        <v>221</v>
      </c>
      <c r="E117" s="61"/>
      <c r="F117" s="204" t="s">
        <v>397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398</v>
      </c>
      <c r="F118" s="193" t="s">
        <v>399</v>
      </c>
      <c r="G118" s="194" t="s">
        <v>217</v>
      </c>
      <c r="H118" s="195">
        <v>27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6.6000000000000003E-2</v>
      </c>
      <c r="R118" s="200">
        <f>Q118*H118</f>
        <v>1.782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1452</v>
      </c>
    </row>
    <row r="119" spans="2:65" s="1" customFormat="1" ht="13.5">
      <c r="B119" s="39"/>
      <c r="C119" s="61"/>
      <c r="D119" s="203" t="s">
        <v>221</v>
      </c>
      <c r="E119" s="61"/>
      <c r="F119" s="204" t="s">
        <v>401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402</v>
      </c>
      <c r="F120" s="193" t="s">
        <v>403</v>
      </c>
      <c r="G120" s="194" t="s">
        <v>217</v>
      </c>
      <c r="H120" s="195">
        <v>27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0.12966</v>
      </c>
      <c r="R120" s="200">
        <f>Q120*H120</f>
        <v>3.50082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1453</v>
      </c>
    </row>
    <row r="121" spans="2:65" s="1" customFormat="1" ht="27">
      <c r="B121" s="39"/>
      <c r="C121" s="61"/>
      <c r="D121" s="206" t="s">
        <v>221</v>
      </c>
      <c r="E121" s="61"/>
      <c r="F121" s="207" t="s">
        <v>405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0" customFormat="1" ht="29.85" customHeight="1">
      <c r="B122" s="174"/>
      <c r="C122" s="175"/>
      <c r="D122" s="188" t="s">
        <v>72</v>
      </c>
      <c r="E122" s="189" t="s">
        <v>264</v>
      </c>
      <c r="F122" s="189" t="s">
        <v>279</v>
      </c>
      <c r="G122" s="175"/>
      <c r="H122" s="175"/>
      <c r="I122" s="178"/>
      <c r="J122" s="190">
        <f>BK122</f>
        <v>0</v>
      </c>
      <c r="K122" s="175"/>
      <c r="L122" s="180"/>
      <c r="M122" s="181"/>
      <c r="N122" s="182"/>
      <c r="O122" s="182"/>
      <c r="P122" s="183">
        <f>SUM(P123:P142)</f>
        <v>0</v>
      </c>
      <c r="Q122" s="182"/>
      <c r="R122" s="183">
        <f>SUM(R123:R142)</f>
        <v>2.5182800000000003</v>
      </c>
      <c r="S122" s="182"/>
      <c r="T122" s="184">
        <f>SUM(T123:T142)</f>
        <v>0</v>
      </c>
      <c r="AR122" s="185" t="s">
        <v>24</v>
      </c>
      <c r="AT122" s="186" t="s">
        <v>72</v>
      </c>
      <c r="AU122" s="186" t="s">
        <v>24</v>
      </c>
      <c r="AY122" s="185" t="s">
        <v>212</v>
      </c>
      <c r="BK122" s="187">
        <f>SUM(BK123:BK142)</f>
        <v>0</v>
      </c>
    </row>
    <row r="123" spans="2:65" s="1" customFormat="1" ht="22.5" customHeight="1">
      <c r="B123" s="39"/>
      <c r="C123" s="191" t="s">
        <v>10</v>
      </c>
      <c r="D123" s="191" t="s">
        <v>214</v>
      </c>
      <c r="E123" s="192" t="s">
        <v>281</v>
      </c>
      <c r="F123" s="193" t="s">
        <v>282</v>
      </c>
      <c r="G123" s="194" t="s">
        <v>283</v>
      </c>
      <c r="H123" s="195">
        <v>1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1454</v>
      </c>
    </row>
    <row r="124" spans="2:65" s="1" customFormat="1" ht="27">
      <c r="B124" s="39"/>
      <c r="C124" s="61"/>
      <c r="D124" s="203" t="s">
        <v>221</v>
      </c>
      <c r="E124" s="61"/>
      <c r="F124" s="204" t="s">
        <v>285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300</v>
      </c>
      <c r="D125" s="191" t="s">
        <v>214</v>
      </c>
      <c r="E125" s="192" t="s">
        <v>287</v>
      </c>
      <c r="F125" s="193" t="s">
        <v>288</v>
      </c>
      <c r="G125" s="194" t="s">
        <v>283</v>
      </c>
      <c r="H125" s="195">
        <v>30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1455</v>
      </c>
    </row>
    <row r="126" spans="2:65" s="1" customFormat="1" ht="27">
      <c r="B126" s="39"/>
      <c r="C126" s="61"/>
      <c r="D126" s="203" t="s">
        <v>221</v>
      </c>
      <c r="E126" s="61"/>
      <c r="F126" s="204" t="s">
        <v>290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305</v>
      </c>
      <c r="D127" s="191" t="s">
        <v>214</v>
      </c>
      <c r="E127" s="192" t="s">
        <v>292</v>
      </c>
      <c r="F127" s="193" t="s">
        <v>293</v>
      </c>
      <c r="G127" s="194" t="s">
        <v>283</v>
      </c>
      <c r="H127" s="195">
        <v>2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1456</v>
      </c>
    </row>
    <row r="128" spans="2:65" s="1" customFormat="1" ht="13.5">
      <c r="B128" s="39"/>
      <c r="C128" s="61"/>
      <c r="D128" s="203" t="s">
        <v>221</v>
      </c>
      <c r="E128" s="61"/>
      <c r="F128" s="204" t="s">
        <v>295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191" t="s">
        <v>310</v>
      </c>
      <c r="D129" s="191" t="s">
        <v>214</v>
      </c>
      <c r="E129" s="192" t="s">
        <v>296</v>
      </c>
      <c r="F129" s="193" t="s">
        <v>297</v>
      </c>
      <c r="G129" s="194" t="s">
        <v>283</v>
      </c>
      <c r="H129" s="195">
        <v>30</v>
      </c>
      <c r="I129" s="196"/>
      <c r="J129" s="197">
        <f>ROUND(I129*H129,2)</f>
        <v>0</v>
      </c>
      <c r="K129" s="193" t="s">
        <v>218</v>
      </c>
      <c r="L129" s="59"/>
      <c r="M129" s="198" t="s">
        <v>22</v>
      </c>
      <c r="N129" s="199" t="s">
        <v>44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219</v>
      </c>
      <c r="AT129" s="22" t="s">
        <v>214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1457</v>
      </c>
    </row>
    <row r="130" spans="2:65" s="1" customFormat="1" ht="27">
      <c r="B130" s="39"/>
      <c r="C130" s="61"/>
      <c r="D130" s="203" t="s">
        <v>221</v>
      </c>
      <c r="E130" s="61"/>
      <c r="F130" s="204" t="s">
        <v>299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315</v>
      </c>
      <c r="D131" s="191" t="s">
        <v>214</v>
      </c>
      <c r="E131" s="192" t="s">
        <v>301</v>
      </c>
      <c r="F131" s="193" t="s">
        <v>302</v>
      </c>
      <c r="G131" s="194" t="s">
        <v>283</v>
      </c>
      <c r="H131" s="195">
        <v>10</v>
      </c>
      <c r="I131" s="196"/>
      <c r="J131" s="197">
        <f>ROUND(I131*H131,2)</f>
        <v>0</v>
      </c>
      <c r="K131" s="193" t="s">
        <v>218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1458</v>
      </c>
    </row>
    <row r="132" spans="2:65" s="1" customFormat="1" ht="13.5">
      <c r="B132" s="39"/>
      <c r="C132" s="61"/>
      <c r="D132" s="203" t="s">
        <v>221</v>
      </c>
      <c r="E132" s="61"/>
      <c r="F132" s="204" t="s">
        <v>304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221</v>
      </c>
      <c r="AU132" s="22" t="s">
        <v>82</v>
      </c>
    </row>
    <row r="133" spans="2:65" s="1" customFormat="1" ht="22.5" customHeight="1">
      <c r="B133" s="39"/>
      <c r="C133" s="191" t="s">
        <v>320</v>
      </c>
      <c r="D133" s="191" t="s">
        <v>214</v>
      </c>
      <c r="E133" s="192" t="s">
        <v>306</v>
      </c>
      <c r="F133" s="193" t="s">
        <v>307</v>
      </c>
      <c r="G133" s="194" t="s">
        <v>283</v>
      </c>
      <c r="H133" s="195">
        <v>30</v>
      </c>
      <c r="I133" s="196"/>
      <c r="J133" s="197">
        <f>ROUND(I133*H133,2)</f>
        <v>0</v>
      </c>
      <c r="K133" s="193" t="s">
        <v>218</v>
      </c>
      <c r="L133" s="59"/>
      <c r="M133" s="198" t="s">
        <v>22</v>
      </c>
      <c r="N133" s="199" t="s">
        <v>44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219</v>
      </c>
      <c r="AT133" s="22" t="s">
        <v>214</v>
      </c>
      <c r="AU133" s="22" t="s">
        <v>82</v>
      </c>
      <c r="AY133" s="22" t="s">
        <v>212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219</v>
      </c>
      <c r="BM133" s="22" t="s">
        <v>1459</v>
      </c>
    </row>
    <row r="134" spans="2:65" s="1" customFormat="1" ht="27">
      <c r="B134" s="39"/>
      <c r="C134" s="61"/>
      <c r="D134" s="203" t="s">
        <v>221</v>
      </c>
      <c r="E134" s="61"/>
      <c r="F134" s="204" t="s">
        <v>309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221</v>
      </c>
      <c r="AU134" s="22" t="s">
        <v>82</v>
      </c>
    </row>
    <row r="135" spans="2:65" s="1" customFormat="1" ht="22.5" customHeight="1">
      <c r="B135" s="39"/>
      <c r="C135" s="191" t="s">
        <v>9</v>
      </c>
      <c r="D135" s="191" t="s">
        <v>214</v>
      </c>
      <c r="E135" s="192" t="s">
        <v>321</v>
      </c>
      <c r="F135" s="193" t="s">
        <v>322</v>
      </c>
      <c r="G135" s="194" t="s">
        <v>225</v>
      </c>
      <c r="H135" s="195">
        <v>7</v>
      </c>
      <c r="I135" s="196"/>
      <c r="J135" s="197">
        <f>ROUND(I135*H135,2)</f>
        <v>0</v>
      </c>
      <c r="K135" s="193" t="s">
        <v>218</v>
      </c>
      <c r="L135" s="59"/>
      <c r="M135" s="198" t="s">
        <v>22</v>
      </c>
      <c r="N135" s="199" t="s">
        <v>44</v>
      </c>
      <c r="O135" s="40"/>
      <c r="P135" s="200">
        <f>O135*H135</f>
        <v>0</v>
      </c>
      <c r="Q135" s="200">
        <v>2.0000000000000001E-4</v>
      </c>
      <c r="R135" s="200">
        <f>Q135*H135</f>
        <v>1.4E-3</v>
      </c>
      <c r="S135" s="200">
        <v>0</v>
      </c>
      <c r="T135" s="201">
        <f>S135*H135</f>
        <v>0</v>
      </c>
      <c r="AR135" s="22" t="s">
        <v>219</v>
      </c>
      <c r="AT135" s="22" t="s">
        <v>214</v>
      </c>
      <c r="AU135" s="22" t="s">
        <v>82</v>
      </c>
      <c r="AY135" s="22" t="s">
        <v>212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219</v>
      </c>
      <c r="BM135" s="22" t="s">
        <v>1460</v>
      </c>
    </row>
    <row r="136" spans="2:65" s="1" customFormat="1" ht="13.5">
      <c r="B136" s="39"/>
      <c r="C136" s="61"/>
      <c r="D136" s="203" t="s">
        <v>221</v>
      </c>
      <c r="E136" s="61"/>
      <c r="F136" s="204" t="s">
        <v>324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221</v>
      </c>
      <c r="AU136" s="22" t="s">
        <v>82</v>
      </c>
    </row>
    <row r="137" spans="2:65" s="1" customFormat="1" ht="31.5" customHeight="1">
      <c r="B137" s="39"/>
      <c r="C137" s="191" t="s">
        <v>329</v>
      </c>
      <c r="D137" s="191" t="s">
        <v>214</v>
      </c>
      <c r="E137" s="192" t="s">
        <v>690</v>
      </c>
      <c r="F137" s="193" t="s">
        <v>691</v>
      </c>
      <c r="G137" s="194" t="s">
        <v>225</v>
      </c>
      <c r="H137" s="195">
        <v>10</v>
      </c>
      <c r="I137" s="196"/>
      <c r="J137" s="197">
        <f>ROUND(I137*H137,2)</f>
        <v>0</v>
      </c>
      <c r="K137" s="193" t="s">
        <v>218</v>
      </c>
      <c r="L137" s="59"/>
      <c r="M137" s="198" t="s">
        <v>22</v>
      </c>
      <c r="N137" s="199" t="s">
        <v>44</v>
      </c>
      <c r="O137" s="40"/>
      <c r="P137" s="200">
        <f>O137*H137</f>
        <v>0</v>
      </c>
      <c r="Q137" s="200">
        <v>0.16849</v>
      </c>
      <c r="R137" s="200">
        <f>Q137*H137</f>
        <v>1.6849000000000001</v>
      </c>
      <c r="S137" s="200">
        <v>0</v>
      </c>
      <c r="T137" s="201">
        <f>S137*H137</f>
        <v>0</v>
      </c>
      <c r="AR137" s="22" t="s">
        <v>219</v>
      </c>
      <c r="AT137" s="22" t="s">
        <v>214</v>
      </c>
      <c r="AU137" s="22" t="s">
        <v>82</v>
      </c>
      <c r="AY137" s="22" t="s">
        <v>212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219</v>
      </c>
      <c r="BM137" s="22" t="s">
        <v>1461</v>
      </c>
    </row>
    <row r="138" spans="2:65" s="1" customFormat="1" ht="40.5">
      <c r="B138" s="39"/>
      <c r="C138" s="61"/>
      <c r="D138" s="203" t="s">
        <v>221</v>
      </c>
      <c r="E138" s="61"/>
      <c r="F138" s="204" t="s">
        <v>693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221</v>
      </c>
      <c r="AU138" s="22" t="s">
        <v>82</v>
      </c>
    </row>
    <row r="139" spans="2:65" s="1" customFormat="1" ht="22.5" customHeight="1">
      <c r="B139" s="39"/>
      <c r="C139" s="222" t="s">
        <v>333</v>
      </c>
      <c r="D139" s="222" t="s">
        <v>274</v>
      </c>
      <c r="E139" s="223" t="s">
        <v>694</v>
      </c>
      <c r="F139" s="224" t="s">
        <v>695</v>
      </c>
      <c r="G139" s="225" t="s">
        <v>283</v>
      </c>
      <c r="H139" s="226">
        <v>11</v>
      </c>
      <c r="I139" s="227"/>
      <c r="J139" s="228">
        <f>ROUND(I139*H139,2)</f>
        <v>0</v>
      </c>
      <c r="K139" s="224" t="s">
        <v>218</v>
      </c>
      <c r="L139" s="229"/>
      <c r="M139" s="230" t="s">
        <v>22</v>
      </c>
      <c r="N139" s="231" t="s">
        <v>44</v>
      </c>
      <c r="O139" s="40"/>
      <c r="P139" s="200">
        <f>O139*H139</f>
        <v>0</v>
      </c>
      <c r="Q139" s="200">
        <v>4.4999999999999998E-2</v>
      </c>
      <c r="R139" s="200">
        <f>Q139*H139</f>
        <v>0.495</v>
      </c>
      <c r="S139" s="200">
        <v>0</v>
      </c>
      <c r="T139" s="201">
        <f>S139*H139</f>
        <v>0</v>
      </c>
      <c r="AR139" s="22" t="s">
        <v>258</v>
      </c>
      <c r="AT139" s="22" t="s">
        <v>274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1462</v>
      </c>
    </row>
    <row r="140" spans="2:65" s="1" customFormat="1" ht="13.5">
      <c r="B140" s="39"/>
      <c r="C140" s="61"/>
      <c r="D140" s="203" t="s">
        <v>221</v>
      </c>
      <c r="E140" s="61"/>
      <c r="F140" s="204" t="s">
        <v>697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325</v>
      </c>
      <c r="F141" s="193" t="s">
        <v>326</v>
      </c>
      <c r="G141" s="194" t="s">
        <v>225</v>
      </c>
      <c r="H141" s="195">
        <v>2</v>
      </c>
      <c r="I141" s="196"/>
      <c r="J141" s="197">
        <f>ROUND(I141*H141,2)</f>
        <v>0</v>
      </c>
      <c r="K141" s="193" t="s">
        <v>226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0.16849</v>
      </c>
      <c r="R141" s="200">
        <f>Q141*H141</f>
        <v>0.33698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1463</v>
      </c>
    </row>
    <row r="142" spans="2:65" s="1" customFormat="1" ht="27">
      <c r="B142" s="39"/>
      <c r="C142" s="61"/>
      <c r="D142" s="206" t="s">
        <v>221</v>
      </c>
      <c r="E142" s="61"/>
      <c r="F142" s="207" t="s">
        <v>328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0" customFormat="1" ht="29.85" customHeight="1">
      <c r="B143" s="174"/>
      <c r="C143" s="175"/>
      <c r="D143" s="188" t="s">
        <v>72</v>
      </c>
      <c r="E143" s="189" t="s">
        <v>343</v>
      </c>
      <c r="F143" s="189" t="s">
        <v>344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SUM(P144:P149)</f>
        <v>0</v>
      </c>
      <c r="Q143" s="182"/>
      <c r="R143" s="183">
        <f>SUM(R144:R149)</f>
        <v>0</v>
      </c>
      <c r="S143" s="182"/>
      <c r="T143" s="184">
        <f>SUM(T144:T149)</f>
        <v>0</v>
      </c>
      <c r="AR143" s="185" t="s">
        <v>24</v>
      </c>
      <c r="AT143" s="186" t="s">
        <v>72</v>
      </c>
      <c r="AU143" s="186" t="s">
        <v>24</v>
      </c>
      <c r="AY143" s="185" t="s">
        <v>212</v>
      </c>
      <c r="BK143" s="187">
        <f>SUM(BK144:BK149)</f>
        <v>0</v>
      </c>
    </row>
    <row r="144" spans="2:65" s="1" customFormat="1" ht="22.5" customHeight="1">
      <c r="B144" s="39"/>
      <c r="C144" s="191" t="s">
        <v>345</v>
      </c>
      <c r="D144" s="191" t="s">
        <v>214</v>
      </c>
      <c r="E144" s="192" t="s">
        <v>346</v>
      </c>
      <c r="F144" s="193" t="s">
        <v>347</v>
      </c>
      <c r="G144" s="194" t="s">
        <v>253</v>
      </c>
      <c r="H144" s="195">
        <v>3.8740000000000001</v>
      </c>
      <c r="I144" s="196"/>
      <c r="J144" s="197">
        <f>ROUND(I144*H144,2)</f>
        <v>0</v>
      </c>
      <c r="K144" s="193" t="s">
        <v>218</v>
      </c>
      <c r="L144" s="59"/>
      <c r="M144" s="198" t="s">
        <v>22</v>
      </c>
      <c r="N144" s="199" t="s">
        <v>44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219</v>
      </c>
      <c r="AT144" s="22" t="s">
        <v>214</v>
      </c>
      <c r="AU144" s="22" t="s">
        <v>82</v>
      </c>
      <c r="AY144" s="22" t="s">
        <v>212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24</v>
      </c>
      <c r="BK144" s="202">
        <f>ROUND(I144*H144,2)</f>
        <v>0</v>
      </c>
      <c r="BL144" s="22" t="s">
        <v>219</v>
      </c>
      <c r="BM144" s="22" t="s">
        <v>1464</v>
      </c>
    </row>
    <row r="145" spans="2:65" s="1" customFormat="1" ht="27">
      <c r="B145" s="39"/>
      <c r="C145" s="61"/>
      <c r="D145" s="203" t="s">
        <v>221</v>
      </c>
      <c r="E145" s="61"/>
      <c r="F145" s="204" t="s">
        <v>349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221</v>
      </c>
      <c r="AU145" s="22" t="s">
        <v>82</v>
      </c>
    </row>
    <row r="146" spans="2:65" s="1" customFormat="1" ht="22.5" customHeight="1">
      <c r="B146" s="39"/>
      <c r="C146" s="191" t="s">
        <v>350</v>
      </c>
      <c r="D146" s="191" t="s">
        <v>214</v>
      </c>
      <c r="E146" s="192" t="s">
        <v>351</v>
      </c>
      <c r="F146" s="193" t="s">
        <v>352</v>
      </c>
      <c r="G146" s="194" t="s">
        <v>253</v>
      </c>
      <c r="H146" s="195">
        <v>3.8740000000000001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1465</v>
      </c>
    </row>
    <row r="147" spans="2:65" s="1" customFormat="1" ht="27">
      <c r="B147" s="39"/>
      <c r="C147" s="61"/>
      <c r="D147" s="203" t="s">
        <v>221</v>
      </c>
      <c r="E147" s="61"/>
      <c r="F147" s="204" t="s">
        <v>354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356</v>
      </c>
      <c r="F148" s="193" t="s">
        <v>357</v>
      </c>
      <c r="G148" s="194" t="s">
        <v>253</v>
      </c>
      <c r="H148" s="195">
        <v>3.8740000000000001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1466</v>
      </c>
    </row>
    <row r="149" spans="2:65" s="1" customFormat="1" ht="13.5">
      <c r="B149" s="39"/>
      <c r="C149" s="61"/>
      <c r="D149" s="206" t="s">
        <v>221</v>
      </c>
      <c r="E149" s="61"/>
      <c r="F149" s="207" t="s">
        <v>359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29.85" customHeight="1">
      <c r="B150" s="174"/>
      <c r="C150" s="175"/>
      <c r="D150" s="188" t="s">
        <v>72</v>
      </c>
      <c r="E150" s="189" t="s">
        <v>360</v>
      </c>
      <c r="F150" s="189" t="s">
        <v>361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SUM(P151:P152)</f>
        <v>0</v>
      </c>
      <c r="Q150" s="182"/>
      <c r="R150" s="183">
        <f>SUM(R151:R152)</f>
        <v>0</v>
      </c>
      <c r="S150" s="182"/>
      <c r="T150" s="184">
        <f>SUM(T151:T152)</f>
        <v>0</v>
      </c>
      <c r="AR150" s="185" t="s">
        <v>24</v>
      </c>
      <c r="AT150" s="186" t="s">
        <v>72</v>
      </c>
      <c r="AU150" s="186" t="s">
        <v>24</v>
      </c>
      <c r="AY150" s="185" t="s">
        <v>212</v>
      </c>
      <c r="BK150" s="187">
        <f>SUM(BK151:BK152)</f>
        <v>0</v>
      </c>
    </row>
    <row r="151" spans="2:65" s="1" customFormat="1" ht="31.5" customHeight="1">
      <c r="B151" s="39"/>
      <c r="C151" s="191" t="s">
        <v>362</v>
      </c>
      <c r="D151" s="191" t="s">
        <v>214</v>
      </c>
      <c r="E151" s="192" t="s">
        <v>363</v>
      </c>
      <c r="F151" s="193" t="s">
        <v>364</v>
      </c>
      <c r="G151" s="194" t="s">
        <v>253</v>
      </c>
      <c r="H151" s="195">
        <v>18.321999999999999</v>
      </c>
      <c r="I151" s="196"/>
      <c r="J151" s="197">
        <f>ROUND(I151*H151,2)</f>
        <v>0</v>
      </c>
      <c r="K151" s="193" t="s">
        <v>218</v>
      </c>
      <c r="L151" s="59"/>
      <c r="M151" s="198" t="s">
        <v>22</v>
      </c>
      <c r="N151" s="199" t="s">
        <v>44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219</v>
      </c>
      <c r="AT151" s="22" t="s">
        <v>214</v>
      </c>
      <c r="AU151" s="22" t="s">
        <v>82</v>
      </c>
      <c r="AY151" s="22" t="s">
        <v>212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219</v>
      </c>
      <c r="BM151" s="22" t="s">
        <v>1467</v>
      </c>
    </row>
    <row r="152" spans="2:65" s="1" customFormat="1" ht="27">
      <c r="B152" s="39"/>
      <c r="C152" s="61"/>
      <c r="D152" s="206" t="s">
        <v>221</v>
      </c>
      <c r="E152" s="61"/>
      <c r="F152" s="207" t="s">
        <v>366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221</v>
      </c>
      <c r="AU152" s="22" t="s">
        <v>82</v>
      </c>
    </row>
    <row r="153" spans="2:65" s="10" customFormat="1" ht="37.35" customHeight="1">
      <c r="B153" s="174"/>
      <c r="C153" s="175"/>
      <c r="D153" s="176" t="s">
        <v>72</v>
      </c>
      <c r="E153" s="177" t="s">
        <v>367</v>
      </c>
      <c r="F153" s="177" t="s">
        <v>368</v>
      </c>
      <c r="G153" s="175"/>
      <c r="H153" s="175"/>
      <c r="I153" s="178"/>
      <c r="J153" s="179">
        <f>BK153</f>
        <v>0</v>
      </c>
      <c r="K153" s="175"/>
      <c r="L153" s="180"/>
      <c r="M153" s="181"/>
      <c r="N153" s="182"/>
      <c r="O153" s="182"/>
      <c r="P153" s="183">
        <f>P154+P157</f>
        <v>0</v>
      </c>
      <c r="Q153" s="182"/>
      <c r="R153" s="183">
        <f>R154+R157</f>
        <v>0</v>
      </c>
      <c r="S153" s="182"/>
      <c r="T153" s="184">
        <f>T154+T157</f>
        <v>0</v>
      </c>
      <c r="AR153" s="185" t="s">
        <v>241</v>
      </c>
      <c r="AT153" s="186" t="s">
        <v>72</v>
      </c>
      <c r="AU153" s="186" t="s">
        <v>73</v>
      </c>
      <c r="AY153" s="185" t="s">
        <v>212</v>
      </c>
      <c r="BK153" s="187">
        <f>BK154+BK157</f>
        <v>0</v>
      </c>
    </row>
    <row r="154" spans="2:65" s="10" customFormat="1" ht="19.899999999999999" customHeight="1">
      <c r="B154" s="174"/>
      <c r="C154" s="175"/>
      <c r="D154" s="188" t="s">
        <v>72</v>
      </c>
      <c r="E154" s="189" t="s">
        <v>369</v>
      </c>
      <c r="F154" s="189" t="s">
        <v>370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SUM(P155:P156)</f>
        <v>0</v>
      </c>
      <c r="Q154" s="182"/>
      <c r="R154" s="183">
        <f>SUM(R155:R156)</f>
        <v>0</v>
      </c>
      <c r="S154" s="182"/>
      <c r="T154" s="184">
        <f>SUM(T155:T156)</f>
        <v>0</v>
      </c>
      <c r="AR154" s="185" t="s">
        <v>241</v>
      </c>
      <c r="AT154" s="186" t="s">
        <v>72</v>
      </c>
      <c r="AU154" s="186" t="s">
        <v>24</v>
      </c>
      <c r="AY154" s="185" t="s">
        <v>212</v>
      </c>
      <c r="BK154" s="187">
        <f>SUM(BK155:BK156)</f>
        <v>0</v>
      </c>
    </row>
    <row r="155" spans="2:65" s="1" customFormat="1" ht="22.5" customHeight="1">
      <c r="B155" s="39"/>
      <c r="C155" s="191" t="s">
        <v>371</v>
      </c>
      <c r="D155" s="191" t="s">
        <v>214</v>
      </c>
      <c r="E155" s="192" t="s">
        <v>372</v>
      </c>
      <c r="F155" s="193" t="s">
        <v>370</v>
      </c>
      <c r="G155" s="194" t="s">
        <v>373</v>
      </c>
      <c r="H155" s="195">
        <v>1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374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374</v>
      </c>
      <c r="BM155" s="22" t="s">
        <v>1468</v>
      </c>
    </row>
    <row r="156" spans="2:65" s="1" customFormat="1" ht="13.5">
      <c r="B156" s="39"/>
      <c r="C156" s="61"/>
      <c r="D156" s="206" t="s">
        <v>221</v>
      </c>
      <c r="E156" s="61"/>
      <c r="F156" s="207" t="s">
        <v>376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221</v>
      </c>
      <c r="AU156" s="22" t="s">
        <v>82</v>
      </c>
    </row>
    <row r="157" spans="2:65" s="10" customFormat="1" ht="29.85" customHeight="1">
      <c r="B157" s="174"/>
      <c r="C157" s="175"/>
      <c r="D157" s="188" t="s">
        <v>72</v>
      </c>
      <c r="E157" s="189" t="s">
        <v>377</v>
      </c>
      <c r="F157" s="189" t="s">
        <v>378</v>
      </c>
      <c r="G157" s="175"/>
      <c r="H157" s="175"/>
      <c r="I157" s="178"/>
      <c r="J157" s="190">
        <f>BK157</f>
        <v>0</v>
      </c>
      <c r="K157" s="175"/>
      <c r="L157" s="180"/>
      <c r="M157" s="181"/>
      <c r="N157" s="182"/>
      <c r="O157" s="182"/>
      <c r="P157" s="183">
        <f>SUM(P158:P159)</f>
        <v>0</v>
      </c>
      <c r="Q157" s="182"/>
      <c r="R157" s="183">
        <f>SUM(R158:R159)</f>
        <v>0</v>
      </c>
      <c r="S157" s="182"/>
      <c r="T157" s="184">
        <f>SUM(T158:T159)</f>
        <v>0</v>
      </c>
      <c r="AR157" s="185" t="s">
        <v>241</v>
      </c>
      <c r="AT157" s="186" t="s">
        <v>72</v>
      </c>
      <c r="AU157" s="186" t="s">
        <v>24</v>
      </c>
      <c r="AY157" s="185" t="s">
        <v>212</v>
      </c>
      <c r="BK157" s="187">
        <f>SUM(BK158:BK159)</f>
        <v>0</v>
      </c>
    </row>
    <row r="158" spans="2:65" s="1" customFormat="1" ht="22.5" customHeight="1">
      <c r="B158" s="39"/>
      <c r="C158" s="191" t="s">
        <v>379</v>
      </c>
      <c r="D158" s="191" t="s">
        <v>214</v>
      </c>
      <c r="E158" s="192" t="s">
        <v>380</v>
      </c>
      <c r="F158" s="193" t="s">
        <v>378</v>
      </c>
      <c r="G158" s="194" t="s">
        <v>373</v>
      </c>
      <c r="H158" s="195">
        <v>1</v>
      </c>
      <c r="I158" s="196"/>
      <c r="J158" s="197">
        <f>ROUND(I158*H158,2)</f>
        <v>0</v>
      </c>
      <c r="K158" s="193" t="s">
        <v>218</v>
      </c>
      <c r="L158" s="59"/>
      <c r="M158" s="198" t="s">
        <v>22</v>
      </c>
      <c r="N158" s="199" t="s">
        <v>44</v>
      </c>
      <c r="O158" s="4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2" t="s">
        <v>374</v>
      </c>
      <c r="AT158" s="22" t="s">
        <v>214</v>
      </c>
      <c r="AU158" s="22" t="s">
        <v>82</v>
      </c>
      <c r="AY158" s="22" t="s">
        <v>212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24</v>
      </c>
      <c r="BK158" s="202">
        <f>ROUND(I158*H158,2)</f>
        <v>0</v>
      </c>
      <c r="BL158" s="22" t="s">
        <v>374</v>
      </c>
      <c r="BM158" s="22" t="s">
        <v>1469</v>
      </c>
    </row>
    <row r="159" spans="2:65" s="1" customFormat="1" ht="13.5">
      <c r="B159" s="39"/>
      <c r="C159" s="61"/>
      <c r="D159" s="206" t="s">
        <v>221</v>
      </c>
      <c r="E159" s="61"/>
      <c r="F159" s="207" t="s">
        <v>382</v>
      </c>
      <c r="G159" s="61"/>
      <c r="H159" s="61"/>
      <c r="I159" s="161"/>
      <c r="J159" s="61"/>
      <c r="K159" s="61"/>
      <c r="L159" s="59"/>
      <c r="M159" s="232"/>
      <c r="N159" s="233"/>
      <c r="O159" s="233"/>
      <c r="P159" s="233"/>
      <c r="Q159" s="233"/>
      <c r="R159" s="233"/>
      <c r="S159" s="233"/>
      <c r="T159" s="234"/>
      <c r="AT159" s="22" t="s">
        <v>221</v>
      </c>
      <c r="AU159" s="22" t="s">
        <v>82</v>
      </c>
    </row>
    <row r="160" spans="2:65" s="1" customFormat="1" ht="6.95" customHeight="1">
      <c r="B160" s="54"/>
      <c r="C160" s="55"/>
      <c r="D160" s="55"/>
      <c r="E160" s="55"/>
      <c r="F160" s="55"/>
      <c r="G160" s="55"/>
      <c r="H160" s="55"/>
      <c r="I160" s="137"/>
      <c r="J160" s="55"/>
      <c r="K160" s="55"/>
      <c r="L160" s="59"/>
    </row>
  </sheetData>
  <sheetProtection algorithmName="SHA-512" hashValue="Rlx1mxt9xGO1yrkLMUpp+VRLp6MDP8Dsc2mYKR3nbAsMR5XZdh9rXzd9zcFDgP9t7QdZKOAxwVKRs6iNaaFW3w==" saltValue="g/cl6iQw5MVEUHrbw8X1LQ==" spinCount="100000" sheet="1" objects="1" scenarios="1" formatCells="0" formatColumns="0" formatRows="0" sort="0" autoFilter="0"/>
  <autoFilter ref="C85:K159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ht="37.5" customHeight="1"/>
    <row r="2" spans="2:1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3" customFormat="1" ht="45" customHeight="1">
      <c r="B3" s="256"/>
      <c r="C3" s="379" t="s">
        <v>1470</v>
      </c>
      <c r="D3" s="379"/>
      <c r="E3" s="379"/>
      <c r="F3" s="379"/>
      <c r="G3" s="379"/>
      <c r="H3" s="379"/>
      <c r="I3" s="379"/>
      <c r="J3" s="379"/>
      <c r="K3" s="257"/>
    </row>
    <row r="4" spans="2:11" ht="25.5" customHeight="1">
      <c r="B4" s="258"/>
      <c r="C4" s="383" t="s">
        <v>1471</v>
      </c>
      <c r="D4" s="383"/>
      <c r="E4" s="383"/>
      <c r="F4" s="383"/>
      <c r="G4" s="383"/>
      <c r="H4" s="383"/>
      <c r="I4" s="383"/>
      <c r="J4" s="383"/>
      <c r="K4" s="259"/>
    </row>
    <row r="5" spans="2:1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ht="15" customHeight="1">
      <c r="B6" s="258"/>
      <c r="C6" s="382" t="s">
        <v>1472</v>
      </c>
      <c r="D6" s="382"/>
      <c r="E6" s="382"/>
      <c r="F6" s="382"/>
      <c r="G6" s="382"/>
      <c r="H6" s="382"/>
      <c r="I6" s="382"/>
      <c r="J6" s="382"/>
      <c r="K6" s="259"/>
    </row>
    <row r="7" spans="2:11" ht="15" customHeight="1">
      <c r="B7" s="262"/>
      <c r="C7" s="382" t="s">
        <v>1473</v>
      </c>
      <c r="D7" s="382"/>
      <c r="E7" s="382"/>
      <c r="F7" s="382"/>
      <c r="G7" s="382"/>
      <c r="H7" s="382"/>
      <c r="I7" s="382"/>
      <c r="J7" s="382"/>
      <c r="K7" s="259"/>
    </row>
    <row r="8" spans="2:1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ht="15" customHeight="1">
      <c r="B9" s="262"/>
      <c r="C9" s="382" t="s">
        <v>1474</v>
      </c>
      <c r="D9" s="382"/>
      <c r="E9" s="382"/>
      <c r="F9" s="382"/>
      <c r="G9" s="382"/>
      <c r="H9" s="382"/>
      <c r="I9" s="382"/>
      <c r="J9" s="382"/>
      <c r="K9" s="259"/>
    </row>
    <row r="10" spans="2:11" ht="15" customHeight="1">
      <c r="B10" s="262"/>
      <c r="C10" s="261"/>
      <c r="D10" s="382" t="s">
        <v>1475</v>
      </c>
      <c r="E10" s="382"/>
      <c r="F10" s="382"/>
      <c r="G10" s="382"/>
      <c r="H10" s="382"/>
      <c r="I10" s="382"/>
      <c r="J10" s="382"/>
      <c r="K10" s="259"/>
    </row>
    <row r="11" spans="2:11" ht="15" customHeight="1">
      <c r="B11" s="262"/>
      <c r="C11" s="263"/>
      <c r="D11" s="382" t="s">
        <v>1476</v>
      </c>
      <c r="E11" s="382"/>
      <c r="F11" s="382"/>
      <c r="G11" s="382"/>
      <c r="H11" s="382"/>
      <c r="I11" s="382"/>
      <c r="J11" s="382"/>
      <c r="K11" s="259"/>
    </row>
    <row r="12" spans="2:11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spans="2:11" ht="15" customHeight="1">
      <c r="B13" s="262"/>
      <c r="C13" s="263"/>
      <c r="D13" s="382" t="s">
        <v>1477</v>
      </c>
      <c r="E13" s="382"/>
      <c r="F13" s="382"/>
      <c r="G13" s="382"/>
      <c r="H13" s="382"/>
      <c r="I13" s="382"/>
      <c r="J13" s="382"/>
      <c r="K13" s="259"/>
    </row>
    <row r="14" spans="2:11" ht="15" customHeight="1">
      <c r="B14" s="262"/>
      <c r="C14" s="263"/>
      <c r="D14" s="382" t="s">
        <v>1478</v>
      </c>
      <c r="E14" s="382"/>
      <c r="F14" s="382"/>
      <c r="G14" s="382"/>
      <c r="H14" s="382"/>
      <c r="I14" s="382"/>
      <c r="J14" s="382"/>
      <c r="K14" s="259"/>
    </row>
    <row r="15" spans="2:11" ht="15" customHeight="1">
      <c r="B15" s="262"/>
      <c r="C15" s="263"/>
      <c r="D15" s="382" t="s">
        <v>1479</v>
      </c>
      <c r="E15" s="382"/>
      <c r="F15" s="382"/>
      <c r="G15" s="382"/>
      <c r="H15" s="382"/>
      <c r="I15" s="382"/>
      <c r="J15" s="382"/>
      <c r="K15" s="259"/>
    </row>
    <row r="16" spans="2:11" ht="15" customHeight="1">
      <c r="B16" s="262"/>
      <c r="C16" s="263"/>
      <c r="D16" s="263"/>
      <c r="E16" s="264" t="s">
        <v>80</v>
      </c>
      <c r="F16" s="382" t="s">
        <v>1480</v>
      </c>
      <c r="G16" s="382"/>
      <c r="H16" s="382"/>
      <c r="I16" s="382"/>
      <c r="J16" s="382"/>
      <c r="K16" s="259"/>
    </row>
    <row r="17" spans="2:11" ht="15" customHeight="1">
      <c r="B17" s="262"/>
      <c r="C17" s="263"/>
      <c r="D17" s="263"/>
      <c r="E17" s="264" t="s">
        <v>1481</v>
      </c>
      <c r="F17" s="382" t="s">
        <v>1482</v>
      </c>
      <c r="G17" s="382"/>
      <c r="H17" s="382"/>
      <c r="I17" s="382"/>
      <c r="J17" s="382"/>
      <c r="K17" s="259"/>
    </row>
    <row r="18" spans="2:11" ht="15" customHeight="1">
      <c r="B18" s="262"/>
      <c r="C18" s="263"/>
      <c r="D18" s="263"/>
      <c r="E18" s="264" t="s">
        <v>1483</v>
      </c>
      <c r="F18" s="382" t="s">
        <v>1484</v>
      </c>
      <c r="G18" s="382"/>
      <c r="H18" s="382"/>
      <c r="I18" s="382"/>
      <c r="J18" s="382"/>
      <c r="K18" s="259"/>
    </row>
    <row r="19" spans="2:11" ht="15" customHeight="1">
      <c r="B19" s="262"/>
      <c r="C19" s="263"/>
      <c r="D19" s="263"/>
      <c r="E19" s="264" t="s">
        <v>1485</v>
      </c>
      <c r="F19" s="382" t="s">
        <v>1486</v>
      </c>
      <c r="G19" s="382"/>
      <c r="H19" s="382"/>
      <c r="I19" s="382"/>
      <c r="J19" s="382"/>
      <c r="K19" s="259"/>
    </row>
    <row r="20" spans="2:11" ht="15" customHeight="1">
      <c r="B20" s="262"/>
      <c r="C20" s="263"/>
      <c r="D20" s="263"/>
      <c r="E20" s="264" t="s">
        <v>1487</v>
      </c>
      <c r="F20" s="382" t="s">
        <v>1488</v>
      </c>
      <c r="G20" s="382"/>
      <c r="H20" s="382"/>
      <c r="I20" s="382"/>
      <c r="J20" s="382"/>
      <c r="K20" s="259"/>
    </row>
    <row r="21" spans="2:11" ht="15" customHeight="1">
      <c r="B21" s="262"/>
      <c r="C21" s="263"/>
      <c r="D21" s="263"/>
      <c r="E21" s="264" t="s">
        <v>1489</v>
      </c>
      <c r="F21" s="382" t="s">
        <v>1490</v>
      </c>
      <c r="G21" s="382"/>
      <c r="H21" s="382"/>
      <c r="I21" s="382"/>
      <c r="J21" s="382"/>
      <c r="K21" s="259"/>
    </row>
    <row r="22" spans="2:11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spans="2:11" ht="15" customHeight="1">
      <c r="B23" s="262"/>
      <c r="C23" s="382" t="s">
        <v>1491</v>
      </c>
      <c r="D23" s="382"/>
      <c r="E23" s="382"/>
      <c r="F23" s="382"/>
      <c r="G23" s="382"/>
      <c r="H23" s="382"/>
      <c r="I23" s="382"/>
      <c r="J23" s="382"/>
      <c r="K23" s="259"/>
    </row>
    <row r="24" spans="2:11" ht="15" customHeight="1">
      <c r="B24" s="262"/>
      <c r="C24" s="382" t="s">
        <v>1492</v>
      </c>
      <c r="D24" s="382"/>
      <c r="E24" s="382"/>
      <c r="F24" s="382"/>
      <c r="G24" s="382"/>
      <c r="H24" s="382"/>
      <c r="I24" s="382"/>
      <c r="J24" s="382"/>
      <c r="K24" s="259"/>
    </row>
    <row r="25" spans="2:11" ht="15" customHeight="1">
      <c r="B25" s="262"/>
      <c r="C25" s="261"/>
      <c r="D25" s="382" t="s">
        <v>1493</v>
      </c>
      <c r="E25" s="382"/>
      <c r="F25" s="382"/>
      <c r="G25" s="382"/>
      <c r="H25" s="382"/>
      <c r="I25" s="382"/>
      <c r="J25" s="382"/>
      <c r="K25" s="259"/>
    </row>
    <row r="26" spans="2:11" ht="15" customHeight="1">
      <c r="B26" s="262"/>
      <c r="C26" s="263"/>
      <c r="D26" s="382" t="s">
        <v>1494</v>
      </c>
      <c r="E26" s="382"/>
      <c r="F26" s="382"/>
      <c r="G26" s="382"/>
      <c r="H26" s="382"/>
      <c r="I26" s="382"/>
      <c r="J26" s="382"/>
      <c r="K26" s="259"/>
    </row>
    <row r="27" spans="2:11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spans="2:11" ht="15" customHeight="1">
      <c r="B28" s="262"/>
      <c r="C28" s="263"/>
      <c r="D28" s="382" t="s">
        <v>1495</v>
      </c>
      <c r="E28" s="382"/>
      <c r="F28" s="382"/>
      <c r="G28" s="382"/>
      <c r="H28" s="382"/>
      <c r="I28" s="382"/>
      <c r="J28" s="382"/>
      <c r="K28" s="259"/>
    </row>
    <row r="29" spans="2:11" ht="15" customHeight="1">
      <c r="B29" s="262"/>
      <c r="C29" s="263"/>
      <c r="D29" s="382" t="s">
        <v>1496</v>
      </c>
      <c r="E29" s="382"/>
      <c r="F29" s="382"/>
      <c r="G29" s="382"/>
      <c r="H29" s="382"/>
      <c r="I29" s="382"/>
      <c r="J29" s="382"/>
      <c r="K29" s="259"/>
    </row>
    <row r="30" spans="2:11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spans="2:11" ht="15" customHeight="1">
      <c r="B31" s="262"/>
      <c r="C31" s="263"/>
      <c r="D31" s="382" t="s">
        <v>1497</v>
      </c>
      <c r="E31" s="382"/>
      <c r="F31" s="382"/>
      <c r="G31" s="382"/>
      <c r="H31" s="382"/>
      <c r="I31" s="382"/>
      <c r="J31" s="382"/>
      <c r="K31" s="259"/>
    </row>
    <row r="32" spans="2:11" ht="15" customHeight="1">
      <c r="B32" s="262"/>
      <c r="C32" s="263"/>
      <c r="D32" s="382" t="s">
        <v>1498</v>
      </c>
      <c r="E32" s="382"/>
      <c r="F32" s="382"/>
      <c r="G32" s="382"/>
      <c r="H32" s="382"/>
      <c r="I32" s="382"/>
      <c r="J32" s="382"/>
      <c r="K32" s="259"/>
    </row>
    <row r="33" spans="2:11" ht="15" customHeight="1">
      <c r="B33" s="262"/>
      <c r="C33" s="263"/>
      <c r="D33" s="382" t="s">
        <v>1499</v>
      </c>
      <c r="E33" s="382"/>
      <c r="F33" s="382"/>
      <c r="G33" s="382"/>
      <c r="H33" s="382"/>
      <c r="I33" s="382"/>
      <c r="J33" s="382"/>
      <c r="K33" s="259"/>
    </row>
    <row r="34" spans="2:11" ht="15" customHeight="1">
      <c r="B34" s="262"/>
      <c r="C34" s="263"/>
      <c r="D34" s="261"/>
      <c r="E34" s="265" t="s">
        <v>197</v>
      </c>
      <c r="F34" s="261"/>
      <c r="G34" s="382" t="s">
        <v>1500</v>
      </c>
      <c r="H34" s="382"/>
      <c r="I34" s="382"/>
      <c r="J34" s="382"/>
      <c r="K34" s="259"/>
    </row>
    <row r="35" spans="2:11" ht="30.75" customHeight="1">
      <c r="B35" s="262"/>
      <c r="C35" s="263"/>
      <c r="D35" s="261"/>
      <c r="E35" s="265" t="s">
        <v>1501</v>
      </c>
      <c r="F35" s="261"/>
      <c r="G35" s="382" t="s">
        <v>1502</v>
      </c>
      <c r="H35" s="382"/>
      <c r="I35" s="382"/>
      <c r="J35" s="382"/>
      <c r="K35" s="259"/>
    </row>
    <row r="36" spans="2:11" ht="15" customHeight="1">
      <c r="B36" s="262"/>
      <c r="C36" s="263"/>
      <c r="D36" s="261"/>
      <c r="E36" s="265" t="s">
        <v>54</v>
      </c>
      <c r="F36" s="261"/>
      <c r="G36" s="382" t="s">
        <v>1503</v>
      </c>
      <c r="H36" s="382"/>
      <c r="I36" s="382"/>
      <c r="J36" s="382"/>
      <c r="K36" s="259"/>
    </row>
    <row r="37" spans="2:11" ht="15" customHeight="1">
      <c r="B37" s="262"/>
      <c r="C37" s="263"/>
      <c r="D37" s="261"/>
      <c r="E37" s="265" t="s">
        <v>198</v>
      </c>
      <c r="F37" s="261"/>
      <c r="G37" s="382" t="s">
        <v>1504</v>
      </c>
      <c r="H37" s="382"/>
      <c r="I37" s="382"/>
      <c r="J37" s="382"/>
      <c r="K37" s="259"/>
    </row>
    <row r="38" spans="2:11" ht="15" customHeight="1">
      <c r="B38" s="262"/>
      <c r="C38" s="263"/>
      <c r="D38" s="261"/>
      <c r="E38" s="265" t="s">
        <v>199</v>
      </c>
      <c r="F38" s="261"/>
      <c r="G38" s="382" t="s">
        <v>1505</v>
      </c>
      <c r="H38" s="382"/>
      <c r="I38" s="382"/>
      <c r="J38" s="382"/>
      <c r="K38" s="259"/>
    </row>
    <row r="39" spans="2:11" ht="15" customHeight="1">
      <c r="B39" s="262"/>
      <c r="C39" s="263"/>
      <c r="D39" s="261"/>
      <c r="E39" s="265" t="s">
        <v>200</v>
      </c>
      <c r="F39" s="261"/>
      <c r="G39" s="382" t="s">
        <v>1506</v>
      </c>
      <c r="H39" s="382"/>
      <c r="I39" s="382"/>
      <c r="J39" s="382"/>
      <c r="K39" s="259"/>
    </row>
    <row r="40" spans="2:11" ht="15" customHeight="1">
      <c r="B40" s="262"/>
      <c r="C40" s="263"/>
      <c r="D40" s="261"/>
      <c r="E40" s="265" t="s">
        <v>1507</v>
      </c>
      <c r="F40" s="261"/>
      <c r="G40" s="382" t="s">
        <v>1508</v>
      </c>
      <c r="H40" s="382"/>
      <c r="I40" s="382"/>
      <c r="J40" s="382"/>
      <c r="K40" s="259"/>
    </row>
    <row r="41" spans="2:11" ht="15" customHeight="1">
      <c r="B41" s="262"/>
      <c r="C41" s="263"/>
      <c r="D41" s="261"/>
      <c r="E41" s="265"/>
      <c r="F41" s="261"/>
      <c r="G41" s="382" t="s">
        <v>1509</v>
      </c>
      <c r="H41" s="382"/>
      <c r="I41" s="382"/>
      <c r="J41" s="382"/>
      <c r="K41" s="259"/>
    </row>
    <row r="42" spans="2:11" ht="15" customHeight="1">
      <c r="B42" s="262"/>
      <c r="C42" s="263"/>
      <c r="D42" s="261"/>
      <c r="E42" s="265" t="s">
        <v>1510</v>
      </c>
      <c r="F42" s="261"/>
      <c r="G42" s="382" t="s">
        <v>1511</v>
      </c>
      <c r="H42" s="382"/>
      <c r="I42" s="382"/>
      <c r="J42" s="382"/>
      <c r="K42" s="259"/>
    </row>
    <row r="43" spans="2:11" ht="15" customHeight="1">
      <c r="B43" s="262"/>
      <c r="C43" s="263"/>
      <c r="D43" s="261"/>
      <c r="E43" s="265" t="s">
        <v>202</v>
      </c>
      <c r="F43" s="261"/>
      <c r="G43" s="382" t="s">
        <v>1512</v>
      </c>
      <c r="H43" s="382"/>
      <c r="I43" s="382"/>
      <c r="J43" s="382"/>
      <c r="K43" s="259"/>
    </row>
    <row r="44" spans="2:11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spans="2:11" ht="15" customHeight="1">
      <c r="B45" s="262"/>
      <c r="C45" s="263"/>
      <c r="D45" s="382" t="s">
        <v>1513</v>
      </c>
      <c r="E45" s="382"/>
      <c r="F45" s="382"/>
      <c r="G45" s="382"/>
      <c r="H45" s="382"/>
      <c r="I45" s="382"/>
      <c r="J45" s="382"/>
      <c r="K45" s="259"/>
    </row>
    <row r="46" spans="2:11" ht="15" customHeight="1">
      <c r="B46" s="262"/>
      <c r="C46" s="263"/>
      <c r="D46" s="263"/>
      <c r="E46" s="382" t="s">
        <v>1514</v>
      </c>
      <c r="F46" s="382"/>
      <c r="G46" s="382"/>
      <c r="H46" s="382"/>
      <c r="I46" s="382"/>
      <c r="J46" s="382"/>
      <c r="K46" s="259"/>
    </row>
    <row r="47" spans="2:11" ht="15" customHeight="1">
      <c r="B47" s="262"/>
      <c r="C47" s="263"/>
      <c r="D47" s="263"/>
      <c r="E47" s="382" t="s">
        <v>1515</v>
      </c>
      <c r="F47" s="382"/>
      <c r="G47" s="382"/>
      <c r="H47" s="382"/>
      <c r="I47" s="382"/>
      <c r="J47" s="382"/>
      <c r="K47" s="259"/>
    </row>
    <row r="48" spans="2:11" ht="15" customHeight="1">
      <c r="B48" s="262"/>
      <c r="C48" s="263"/>
      <c r="D48" s="263"/>
      <c r="E48" s="382" t="s">
        <v>1516</v>
      </c>
      <c r="F48" s="382"/>
      <c r="G48" s="382"/>
      <c r="H48" s="382"/>
      <c r="I48" s="382"/>
      <c r="J48" s="382"/>
      <c r="K48" s="259"/>
    </row>
    <row r="49" spans="2:11" ht="15" customHeight="1">
      <c r="B49" s="262"/>
      <c r="C49" s="263"/>
      <c r="D49" s="382" t="s">
        <v>1517</v>
      </c>
      <c r="E49" s="382"/>
      <c r="F49" s="382"/>
      <c r="G49" s="382"/>
      <c r="H49" s="382"/>
      <c r="I49" s="382"/>
      <c r="J49" s="382"/>
      <c r="K49" s="259"/>
    </row>
    <row r="50" spans="2:11" ht="25.5" customHeight="1">
      <c r="B50" s="258"/>
      <c r="C50" s="383" t="s">
        <v>1518</v>
      </c>
      <c r="D50" s="383"/>
      <c r="E50" s="383"/>
      <c r="F50" s="383"/>
      <c r="G50" s="383"/>
      <c r="H50" s="383"/>
      <c r="I50" s="383"/>
      <c r="J50" s="383"/>
      <c r="K50" s="259"/>
    </row>
    <row r="51" spans="2:11" ht="5.25" customHeight="1">
      <c r="B51" s="258"/>
      <c r="C51" s="260"/>
      <c r="D51" s="260"/>
      <c r="E51" s="260"/>
      <c r="F51" s="260"/>
      <c r="G51" s="260"/>
      <c r="H51" s="260"/>
      <c r="I51" s="260"/>
      <c r="J51" s="260"/>
      <c r="K51" s="259"/>
    </row>
    <row r="52" spans="2:11" ht="15" customHeight="1">
      <c r="B52" s="258"/>
      <c r="C52" s="382" t="s">
        <v>1519</v>
      </c>
      <c r="D52" s="382"/>
      <c r="E52" s="382"/>
      <c r="F52" s="382"/>
      <c r="G52" s="382"/>
      <c r="H52" s="382"/>
      <c r="I52" s="382"/>
      <c r="J52" s="382"/>
      <c r="K52" s="259"/>
    </row>
    <row r="53" spans="2:11" ht="15" customHeight="1">
      <c r="B53" s="258"/>
      <c r="C53" s="382" t="s">
        <v>1520</v>
      </c>
      <c r="D53" s="382"/>
      <c r="E53" s="382"/>
      <c r="F53" s="382"/>
      <c r="G53" s="382"/>
      <c r="H53" s="382"/>
      <c r="I53" s="382"/>
      <c r="J53" s="382"/>
      <c r="K53" s="259"/>
    </row>
    <row r="54" spans="2:11" ht="12.75" customHeight="1">
      <c r="B54" s="258"/>
      <c r="C54" s="261"/>
      <c r="D54" s="261"/>
      <c r="E54" s="261"/>
      <c r="F54" s="261"/>
      <c r="G54" s="261"/>
      <c r="H54" s="261"/>
      <c r="I54" s="261"/>
      <c r="J54" s="261"/>
      <c r="K54" s="259"/>
    </row>
    <row r="55" spans="2:11" ht="15" customHeight="1">
      <c r="B55" s="258"/>
      <c r="C55" s="382" t="s">
        <v>1521</v>
      </c>
      <c r="D55" s="382"/>
      <c r="E55" s="382"/>
      <c r="F55" s="382"/>
      <c r="G55" s="382"/>
      <c r="H55" s="382"/>
      <c r="I55" s="382"/>
      <c r="J55" s="382"/>
      <c r="K55" s="259"/>
    </row>
    <row r="56" spans="2:11" ht="15" customHeight="1">
      <c r="B56" s="258"/>
      <c r="C56" s="263"/>
      <c r="D56" s="382" t="s">
        <v>1522</v>
      </c>
      <c r="E56" s="382"/>
      <c r="F56" s="382"/>
      <c r="G56" s="382"/>
      <c r="H56" s="382"/>
      <c r="I56" s="382"/>
      <c r="J56" s="382"/>
      <c r="K56" s="259"/>
    </row>
    <row r="57" spans="2:11" ht="15" customHeight="1">
      <c r="B57" s="258"/>
      <c r="C57" s="263"/>
      <c r="D57" s="382" t="s">
        <v>1523</v>
      </c>
      <c r="E57" s="382"/>
      <c r="F57" s="382"/>
      <c r="G57" s="382"/>
      <c r="H57" s="382"/>
      <c r="I57" s="382"/>
      <c r="J57" s="382"/>
      <c r="K57" s="259"/>
    </row>
    <row r="58" spans="2:11" ht="15" customHeight="1">
      <c r="B58" s="258"/>
      <c r="C58" s="263"/>
      <c r="D58" s="382" t="s">
        <v>1524</v>
      </c>
      <c r="E58" s="382"/>
      <c r="F58" s="382"/>
      <c r="G58" s="382"/>
      <c r="H58" s="382"/>
      <c r="I58" s="382"/>
      <c r="J58" s="382"/>
      <c r="K58" s="259"/>
    </row>
    <row r="59" spans="2:11" ht="15" customHeight="1">
      <c r="B59" s="258"/>
      <c r="C59" s="263"/>
      <c r="D59" s="382" t="s">
        <v>1525</v>
      </c>
      <c r="E59" s="382"/>
      <c r="F59" s="382"/>
      <c r="G59" s="382"/>
      <c r="H59" s="382"/>
      <c r="I59" s="382"/>
      <c r="J59" s="382"/>
      <c r="K59" s="259"/>
    </row>
    <row r="60" spans="2:11" ht="15" customHeight="1">
      <c r="B60" s="258"/>
      <c r="C60" s="263"/>
      <c r="D60" s="381" t="s">
        <v>1526</v>
      </c>
      <c r="E60" s="381"/>
      <c r="F60" s="381"/>
      <c r="G60" s="381"/>
      <c r="H60" s="381"/>
      <c r="I60" s="381"/>
      <c r="J60" s="381"/>
      <c r="K60" s="259"/>
    </row>
    <row r="61" spans="2:11" ht="15" customHeight="1">
      <c r="B61" s="258"/>
      <c r="C61" s="263"/>
      <c r="D61" s="382" t="s">
        <v>1527</v>
      </c>
      <c r="E61" s="382"/>
      <c r="F61" s="382"/>
      <c r="G61" s="382"/>
      <c r="H61" s="382"/>
      <c r="I61" s="382"/>
      <c r="J61" s="382"/>
      <c r="K61" s="259"/>
    </row>
    <row r="62" spans="2:11" ht="12.75" customHeight="1">
      <c r="B62" s="258"/>
      <c r="C62" s="263"/>
      <c r="D62" s="263"/>
      <c r="E62" s="266"/>
      <c r="F62" s="263"/>
      <c r="G62" s="263"/>
      <c r="H62" s="263"/>
      <c r="I62" s="263"/>
      <c r="J62" s="263"/>
      <c r="K62" s="259"/>
    </row>
    <row r="63" spans="2:11" ht="15" customHeight="1">
      <c r="B63" s="258"/>
      <c r="C63" s="263"/>
      <c r="D63" s="382" t="s">
        <v>1528</v>
      </c>
      <c r="E63" s="382"/>
      <c r="F63" s="382"/>
      <c r="G63" s="382"/>
      <c r="H63" s="382"/>
      <c r="I63" s="382"/>
      <c r="J63" s="382"/>
      <c r="K63" s="259"/>
    </row>
    <row r="64" spans="2:11" ht="15" customHeight="1">
      <c r="B64" s="258"/>
      <c r="C64" s="263"/>
      <c r="D64" s="381" t="s">
        <v>1529</v>
      </c>
      <c r="E64" s="381"/>
      <c r="F64" s="381"/>
      <c r="G64" s="381"/>
      <c r="H64" s="381"/>
      <c r="I64" s="381"/>
      <c r="J64" s="381"/>
      <c r="K64" s="259"/>
    </row>
    <row r="65" spans="2:11" ht="15" customHeight="1">
      <c r="B65" s="258"/>
      <c r="C65" s="263"/>
      <c r="D65" s="382" t="s">
        <v>1530</v>
      </c>
      <c r="E65" s="382"/>
      <c r="F65" s="382"/>
      <c r="G65" s="382"/>
      <c r="H65" s="382"/>
      <c r="I65" s="382"/>
      <c r="J65" s="382"/>
      <c r="K65" s="259"/>
    </row>
    <row r="66" spans="2:11" ht="15" customHeight="1">
      <c r="B66" s="258"/>
      <c r="C66" s="263"/>
      <c r="D66" s="382" t="s">
        <v>1531</v>
      </c>
      <c r="E66" s="382"/>
      <c r="F66" s="382"/>
      <c r="G66" s="382"/>
      <c r="H66" s="382"/>
      <c r="I66" s="382"/>
      <c r="J66" s="382"/>
      <c r="K66" s="259"/>
    </row>
    <row r="67" spans="2:11" ht="15" customHeight="1">
      <c r="B67" s="258"/>
      <c r="C67" s="263"/>
      <c r="D67" s="382" t="s">
        <v>1532</v>
      </c>
      <c r="E67" s="382"/>
      <c r="F67" s="382"/>
      <c r="G67" s="382"/>
      <c r="H67" s="382"/>
      <c r="I67" s="382"/>
      <c r="J67" s="382"/>
      <c r="K67" s="259"/>
    </row>
    <row r="68" spans="2:11" ht="15" customHeight="1">
      <c r="B68" s="258"/>
      <c r="C68" s="263"/>
      <c r="D68" s="382" t="s">
        <v>1533</v>
      </c>
      <c r="E68" s="382"/>
      <c r="F68" s="382"/>
      <c r="G68" s="382"/>
      <c r="H68" s="382"/>
      <c r="I68" s="382"/>
      <c r="J68" s="382"/>
      <c r="K68" s="259"/>
    </row>
    <row r="69" spans="2:11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spans="2:11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spans="2:1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45" customHeight="1">
      <c r="B73" s="275"/>
      <c r="C73" s="380" t="s">
        <v>177</v>
      </c>
      <c r="D73" s="380"/>
      <c r="E73" s="380"/>
      <c r="F73" s="380"/>
      <c r="G73" s="380"/>
      <c r="H73" s="380"/>
      <c r="I73" s="380"/>
      <c r="J73" s="380"/>
      <c r="K73" s="276"/>
    </row>
    <row r="74" spans="2:11" ht="17.25" customHeight="1">
      <c r="B74" s="275"/>
      <c r="C74" s="277" t="s">
        <v>1534</v>
      </c>
      <c r="D74" s="277"/>
      <c r="E74" s="277"/>
      <c r="F74" s="277" t="s">
        <v>1535</v>
      </c>
      <c r="G74" s="278"/>
      <c r="H74" s="277" t="s">
        <v>198</v>
      </c>
      <c r="I74" s="277" t="s">
        <v>58</v>
      </c>
      <c r="J74" s="277" t="s">
        <v>1536</v>
      </c>
      <c r="K74" s="276"/>
    </row>
    <row r="75" spans="2:11" ht="17.25" customHeight="1">
      <c r="B75" s="275"/>
      <c r="C75" s="279" t="s">
        <v>1537</v>
      </c>
      <c r="D75" s="279"/>
      <c r="E75" s="279"/>
      <c r="F75" s="280" t="s">
        <v>1538</v>
      </c>
      <c r="G75" s="281"/>
      <c r="H75" s="279"/>
      <c r="I75" s="279"/>
      <c r="J75" s="279" t="s">
        <v>1539</v>
      </c>
      <c r="K75" s="276"/>
    </row>
    <row r="76" spans="2:11" ht="5.25" customHeight="1">
      <c r="B76" s="275"/>
      <c r="C76" s="282"/>
      <c r="D76" s="282"/>
      <c r="E76" s="282"/>
      <c r="F76" s="282"/>
      <c r="G76" s="283"/>
      <c r="H76" s="282"/>
      <c r="I76" s="282"/>
      <c r="J76" s="282"/>
      <c r="K76" s="276"/>
    </row>
    <row r="77" spans="2:11" ht="15" customHeight="1">
      <c r="B77" s="275"/>
      <c r="C77" s="265" t="s">
        <v>54</v>
      </c>
      <c r="D77" s="282"/>
      <c r="E77" s="282"/>
      <c r="F77" s="284" t="s">
        <v>1540</v>
      </c>
      <c r="G77" s="283"/>
      <c r="H77" s="265" t="s">
        <v>1541</v>
      </c>
      <c r="I77" s="265" t="s">
        <v>1542</v>
      </c>
      <c r="J77" s="265">
        <v>20</v>
      </c>
      <c r="K77" s="276"/>
    </row>
    <row r="78" spans="2:11" ht="15" customHeight="1">
      <c r="B78" s="275"/>
      <c r="C78" s="265" t="s">
        <v>1543</v>
      </c>
      <c r="D78" s="265"/>
      <c r="E78" s="265"/>
      <c r="F78" s="284" t="s">
        <v>1540</v>
      </c>
      <c r="G78" s="283"/>
      <c r="H78" s="265" t="s">
        <v>1544</v>
      </c>
      <c r="I78" s="265" t="s">
        <v>1542</v>
      </c>
      <c r="J78" s="265">
        <v>120</v>
      </c>
      <c r="K78" s="276"/>
    </row>
    <row r="79" spans="2:11" ht="15" customHeight="1">
      <c r="B79" s="285"/>
      <c r="C79" s="265" t="s">
        <v>1545</v>
      </c>
      <c r="D79" s="265"/>
      <c r="E79" s="265"/>
      <c r="F79" s="284" t="s">
        <v>1546</v>
      </c>
      <c r="G79" s="283"/>
      <c r="H79" s="265" t="s">
        <v>1547</v>
      </c>
      <c r="I79" s="265" t="s">
        <v>1542</v>
      </c>
      <c r="J79" s="265">
        <v>50</v>
      </c>
      <c r="K79" s="276"/>
    </row>
    <row r="80" spans="2:11" ht="15" customHeight="1">
      <c r="B80" s="285"/>
      <c r="C80" s="265" t="s">
        <v>1548</v>
      </c>
      <c r="D80" s="265"/>
      <c r="E80" s="265"/>
      <c r="F80" s="284" t="s">
        <v>1540</v>
      </c>
      <c r="G80" s="283"/>
      <c r="H80" s="265" t="s">
        <v>1549</v>
      </c>
      <c r="I80" s="265" t="s">
        <v>1550</v>
      </c>
      <c r="J80" s="265"/>
      <c r="K80" s="276"/>
    </row>
    <row r="81" spans="2:11" ht="15" customHeight="1">
      <c r="B81" s="285"/>
      <c r="C81" s="286" t="s">
        <v>1551</v>
      </c>
      <c r="D81" s="286"/>
      <c r="E81" s="286"/>
      <c r="F81" s="287" t="s">
        <v>1546</v>
      </c>
      <c r="G81" s="286"/>
      <c r="H81" s="286" t="s">
        <v>1552</v>
      </c>
      <c r="I81" s="286" t="s">
        <v>1542</v>
      </c>
      <c r="J81" s="286">
        <v>15</v>
      </c>
      <c r="K81" s="276"/>
    </row>
    <row r="82" spans="2:11" ht="15" customHeight="1">
      <c r="B82" s="285"/>
      <c r="C82" s="286" t="s">
        <v>1553</v>
      </c>
      <c r="D82" s="286"/>
      <c r="E82" s="286"/>
      <c r="F82" s="287" t="s">
        <v>1546</v>
      </c>
      <c r="G82" s="286"/>
      <c r="H82" s="286" t="s">
        <v>1554</v>
      </c>
      <c r="I82" s="286" t="s">
        <v>1542</v>
      </c>
      <c r="J82" s="286">
        <v>15</v>
      </c>
      <c r="K82" s="276"/>
    </row>
    <row r="83" spans="2:11" ht="15" customHeight="1">
      <c r="B83" s="285"/>
      <c r="C83" s="286" t="s">
        <v>1555</v>
      </c>
      <c r="D83" s="286"/>
      <c r="E83" s="286"/>
      <c r="F83" s="287" t="s">
        <v>1546</v>
      </c>
      <c r="G83" s="286"/>
      <c r="H83" s="286" t="s">
        <v>1556</v>
      </c>
      <c r="I83" s="286" t="s">
        <v>1542</v>
      </c>
      <c r="J83" s="286">
        <v>20</v>
      </c>
      <c r="K83" s="276"/>
    </row>
    <row r="84" spans="2:11" ht="15" customHeight="1">
      <c r="B84" s="285"/>
      <c r="C84" s="286" t="s">
        <v>1557</v>
      </c>
      <c r="D84" s="286"/>
      <c r="E84" s="286"/>
      <c r="F84" s="287" t="s">
        <v>1546</v>
      </c>
      <c r="G84" s="286"/>
      <c r="H84" s="286" t="s">
        <v>1558</v>
      </c>
      <c r="I84" s="286" t="s">
        <v>1542</v>
      </c>
      <c r="J84" s="286">
        <v>20</v>
      </c>
      <c r="K84" s="276"/>
    </row>
    <row r="85" spans="2:11" ht="15" customHeight="1">
      <c r="B85" s="285"/>
      <c r="C85" s="265" t="s">
        <v>1559</v>
      </c>
      <c r="D85" s="265"/>
      <c r="E85" s="265"/>
      <c r="F85" s="284" t="s">
        <v>1546</v>
      </c>
      <c r="G85" s="283"/>
      <c r="H85" s="265" t="s">
        <v>1560</v>
      </c>
      <c r="I85" s="265" t="s">
        <v>1542</v>
      </c>
      <c r="J85" s="265">
        <v>50</v>
      </c>
      <c r="K85" s="276"/>
    </row>
    <row r="86" spans="2:11" ht="15" customHeight="1">
      <c r="B86" s="285"/>
      <c r="C86" s="265" t="s">
        <v>1561</v>
      </c>
      <c r="D86" s="265"/>
      <c r="E86" s="265"/>
      <c r="F86" s="284" t="s">
        <v>1546</v>
      </c>
      <c r="G86" s="283"/>
      <c r="H86" s="265" t="s">
        <v>1562</v>
      </c>
      <c r="I86" s="265" t="s">
        <v>1542</v>
      </c>
      <c r="J86" s="265">
        <v>20</v>
      </c>
      <c r="K86" s="276"/>
    </row>
    <row r="87" spans="2:11" ht="15" customHeight="1">
      <c r="B87" s="285"/>
      <c r="C87" s="265" t="s">
        <v>1563</v>
      </c>
      <c r="D87" s="265"/>
      <c r="E87" s="265"/>
      <c r="F87" s="284" t="s">
        <v>1546</v>
      </c>
      <c r="G87" s="283"/>
      <c r="H87" s="265" t="s">
        <v>1564</v>
      </c>
      <c r="I87" s="265" t="s">
        <v>1542</v>
      </c>
      <c r="J87" s="265">
        <v>20</v>
      </c>
      <c r="K87" s="276"/>
    </row>
    <row r="88" spans="2:11" ht="15" customHeight="1">
      <c r="B88" s="285"/>
      <c r="C88" s="265" t="s">
        <v>1565</v>
      </c>
      <c r="D88" s="265"/>
      <c r="E88" s="265"/>
      <c r="F88" s="284" t="s">
        <v>1546</v>
      </c>
      <c r="G88" s="283"/>
      <c r="H88" s="265" t="s">
        <v>1566</v>
      </c>
      <c r="I88" s="265" t="s">
        <v>1542</v>
      </c>
      <c r="J88" s="265">
        <v>50</v>
      </c>
      <c r="K88" s="276"/>
    </row>
    <row r="89" spans="2:11" ht="15" customHeight="1">
      <c r="B89" s="285"/>
      <c r="C89" s="265" t="s">
        <v>1567</v>
      </c>
      <c r="D89" s="265"/>
      <c r="E89" s="265"/>
      <c r="F89" s="284" t="s">
        <v>1546</v>
      </c>
      <c r="G89" s="283"/>
      <c r="H89" s="265" t="s">
        <v>1567</v>
      </c>
      <c r="I89" s="265" t="s">
        <v>1542</v>
      </c>
      <c r="J89" s="265">
        <v>50</v>
      </c>
      <c r="K89" s="276"/>
    </row>
    <row r="90" spans="2:11" ht="15" customHeight="1">
      <c r="B90" s="285"/>
      <c r="C90" s="265" t="s">
        <v>203</v>
      </c>
      <c r="D90" s="265"/>
      <c r="E90" s="265"/>
      <c r="F90" s="284" t="s">
        <v>1546</v>
      </c>
      <c r="G90" s="283"/>
      <c r="H90" s="265" t="s">
        <v>1568</v>
      </c>
      <c r="I90" s="265" t="s">
        <v>1542</v>
      </c>
      <c r="J90" s="265">
        <v>255</v>
      </c>
      <c r="K90" s="276"/>
    </row>
    <row r="91" spans="2:11" ht="15" customHeight="1">
      <c r="B91" s="285"/>
      <c r="C91" s="265" t="s">
        <v>1569</v>
      </c>
      <c r="D91" s="265"/>
      <c r="E91" s="265"/>
      <c r="F91" s="284" t="s">
        <v>1540</v>
      </c>
      <c r="G91" s="283"/>
      <c r="H91" s="265" t="s">
        <v>1570</v>
      </c>
      <c r="I91" s="265" t="s">
        <v>1571</v>
      </c>
      <c r="J91" s="265"/>
      <c r="K91" s="276"/>
    </row>
    <row r="92" spans="2:11" ht="15" customHeight="1">
      <c r="B92" s="285"/>
      <c r="C92" s="265" t="s">
        <v>1572</v>
      </c>
      <c r="D92" s="265"/>
      <c r="E92" s="265"/>
      <c r="F92" s="284" t="s">
        <v>1540</v>
      </c>
      <c r="G92" s="283"/>
      <c r="H92" s="265" t="s">
        <v>1573</v>
      </c>
      <c r="I92" s="265" t="s">
        <v>1574</v>
      </c>
      <c r="J92" s="265"/>
      <c r="K92" s="276"/>
    </row>
    <row r="93" spans="2:11" ht="15" customHeight="1">
      <c r="B93" s="285"/>
      <c r="C93" s="265" t="s">
        <v>1575</v>
      </c>
      <c r="D93" s="265"/>
      <c r="E93" s="265"/>
      <c r="F93" s="284" t="s">
        <v>1540</v>
      </c>
      <c r="G93" s="283"/>
      <c r="H93" s="265" t="s">
        <v>1575</v>
      </c>
      <c r="I93" s="265" t="s">
        <v>1574</v>
      </c>
      <c r="J93" s="265"/>
      <c r="K93" s="276"/>
    </row>
    <row r="94" spans="2:11" ht="15" customHeight="1">
      <c r="B94" s="285"/>
      <c r="C94" s="265" t="s">
        <v>39</v>
      </c>
      <c r="D94" s="265"/>
      <c r="E94" s="265"/>
      <c r="F94" s="284" t="s">
        <v>1540</v>
      </c>
      <c r="G94" s="283"/>
      <c r="H94" s="265" t="s">
        <v>1576</v>
      </c>
      <c r="I94" s="265" t="s">
        <v>1574</v>
      </c>
      <c r="J94" s="265"/>
      <c r="K94" s="276"/>
    </row>
    <row r="95" spans="2:11" ht="15" customHeight="1">
      <c r="B95" s="285"/>
      <c r="C95" s="265" t="s">
        <v>49</v>
      </c>
      <c r="D95" s="265"/>
      <c r="E95" s="265"/>
      <c r="F95" s="284" t="s">
        <v>1540</v>
      </c>
      <c r="G95" s="283"/>
      <c r="H95" s="265" t="s">
        <v>1577</v>
      </c>
      <c r="I95" s="265" t="s">
        <v>1574</v>
      </c>
      <c r="J95" s="265"/>
      <c r="K95" s="276"/>
    </row>
    <row r="96" spans="2:11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spans="2:11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spans="2:11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spans="2:11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spans="2:11" ht="45" customHeight="1">
      <c r="B100" s="275"/>
      <c r="C100" s="380" t="s">
        <v>1578</v>
      </c>
      <c r="D100" s="380"/>
      <c r="E100" s="380"/>
      <c r="F100" s="380"/>
      <c r="G100" s="380"/>
      <c r="H100" s="380"/>
      <c r="I100" s="380"/>
      <c r="J100" s="380"/>
      <c r="K100" s="276"/>
    </row>
    <row r="101" spans="2:11" ht="17.25" customHeight="1">
      <c r="B101" s="275"/>
      <c r="C101" s="277" t="s">
        <v>1534</v>
      </c>
      <c r="D101" s="277"/>
      <c r="E101" s="277"/>
      <c r="F101" s="277" t="s">
        <v>1535</v>
      </c>
      <c r="G101" s="278"/>
      <c r="H101" s="277" t="s">
        <v>198</v>
      </c>
      <c r="I101" s="277" t="s">
        <v>58</v>
      </c>
      <c r="J101" s="277" t="s">
        <v>1536</v>
      </c>
      <c r="K101" s="276"/>
    </row>
    <row r="102" spans="2:11" ht="17.25" customHeight="1">
      <c r="B102" s="275"/>
      <c r="C102" s="279" t="s">
        <v>1537</v>
      </c>
      <c r="D102" s="279"/>
      <c r="E102" s="279"/>
      <c r="F102" s="280" t="s">
        <v>1538</v>
      </c>
      <c r="G102" s="281"/>
      <c r="H102" s="279"/>
      <c r="I102" s="279"/>
      <c r="J102" s="279" t="s">
        <v>1539</v>
      </c>
      <c r="K102" s="276"/>
    </row>
    <row r="103" spans="2:11" ht="5.25" customHeight="1">
      <c r="B103" s="275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spans="2:11" ht="15" customHeight="1">
      <c r="B104" s="275"/>
      <c r="C104" s="265" t="s">
        <v>54</v>
      </c>
      <c r="D104" s="282"/>
      <c r="E104" s="282"/>
      <c r="F104" s="284" t="s">
        <v>1540</v>
      </c>
      <c r="G104" s="293"/>
      <c r="H104" s="265" t="s">
        <v>1579</v>
      </c>
      <c r="I104" s="265" t="s">
        <v>1542</v>
      </c>
      <c r="J104" s="265">
        <v>20</v>
      </c>
      <c r="K104" s="276"/>
    </row>
    <row r="105" spans="2:11" ht="15" customHeight="1">
      <c r="B105" s="275"/>
      <c r="C105" s="265" t="s">
        <v>1543</v>
      </c>
      <c r="D105" s="265"/>
      <c r="E105" s="265"/>
      <c r="F105" s="284" t="s">
        <v>1540</v>
      </c>
      <c r="G105" s="265"/>
      <c r="H105" s="265" t="s">
        <v>1579</v>
      </c>
      <c r="I105" s="265" t="s">
        <v>1542</v>
      </c>
      <c r="J105" s="265">
        <v>120</v>
      </c>
      <c r="K105" s="276"/>
    </row>
    <row r="106" spans="2:11" ht="15" customHeight="1">
      <c r="B106" s="285"/>
      <c r="C106" s="265" t="s">
        <v>1545</v>
      </c>
      <c r="D106" s="265"/>
      <c r="E106" s="265"/>
      <c r="F106" s="284" t="s">
        <v>1546</v>
      </c>
      <c r="G106" s="265"/>
      <c r="H106" s="265" t="s">
        <v>1579</v>
      </c>
      <c r="I106" s="265" t="s">
        <v>1542</v>
      </c>
      <c r="J106" s="265">
        <v>50</v>
      </c>
      <c r="K106" s="276"/>
    </row>
    <row r="107" spans="2:11" ht="15" customHeight="1">
      <c r="B107" s="285"/>
      <c r="C107" s="265" t="s">
        <v>1548</v>
      </c>
      <c r="D107" s="265"/>
      <c r="E107" s="265"/>
      <c r="F107" s="284" t="s">
        <v>1540</v>
      </c>
      <c r="G107" s="265"/>
      <c r="H107" s="265" t="s">
        <v>1579</v>
      </c>
      <c r="I107" s="265" t="s">
        <v>1550</v>
      </c>
      <c r="J107" s="265"/>
      <c r="K107" s="276"/>
    </row>
    <row r="108" spans="2:11" ht="15" customHeight="1">
      <c r="B108" s="285"/>
      <c r="C108" s="265" t="s">
        <v>1559</v>
      </c>
      <c r="D108" s="265"/>
      <c r="E108" s="265"/>
      <c r="F108" s="284" t="s">
        <v>1546</v>
      </c>
      <c r="G108" s="265"/>
      <c r="H108" s="265" t="s">
        <v>1579</v>
      </c>
      <c r="I108" s="265" t="s">
        <v>1542</v>
      </c>
      <c r="J108" s="265">
        <v>50</v>
      </c>
      <c r="K108" s="276"/>
    </row>
    <row r="109" spans="2:11" ht="15" customHeight="1">
      <c r="B109" s="285"/>
      <c r="C109" s="265" t="s">
        <v>1567</v>
      </c>
      <c r="D109" s="265"/>
      <c r="E109" s="265"/>
      <c r="F109" s="284" t="s">
        <v>1546</v>
      </c>
      <c r="G109" s="265"/>
      <c r="H109" s="265" t="s">
        <v>1579</v>
      </c>
      <c r="I109" s="265" t="s">
        <v>1542</v>
      </c>
      <c r="J109" s="265">
        <v>50</v>
      </c>
      <c r="K109" s="276"/>
    </row>
    <row r="110" spans="2:11" ht="15" customHeight="1">
      <c r="B110" s="285"/>
      <c r="C110" s="265" t="s">
        <v>1565</v>
      </c>
      <c r="D110" s="265"/>
      <c r="E110" s="265"/>
      <c r="F110" s="284" t="s">
        <v>1546</v>
      </c>
      <c r="G110" s="265"/>
      <c r="H110" s="265" t="s">
        <v>1579</v>
      </c>
      <c r="I110" s="265" t="s">
        <v>1542</v>
      </c>
      <c r="J110" s="265">
        <v>50</v>
      </c>
      <c r="K110" s="276"/>
    </row>
    <row r="111" spans="2:11" ht="15" customHeight="1">
      <c r="B111" s="285"/>
      <c r="C111" s="265" t="s">
        <v>54</v>
      </c>
      <c r="D111" s="265"/>
      <c r="E111" s="265"/>
      <c r="F111" s="284" t="s">
        <v>1540</v>
      </c>
      <c r="G111" s="265"/>
      <c r="H111" s="265" t="s">
        <v>1580</v>
      </c>
      <c r="I111" s="265" t="s">
        <v>1542</v>
      </c>
      <c r="J111" s="265">
        <v>20</v>
      </c>
      <c r="K111" s="276"/>
    </row>
    <row r="112" spans="2:11" ht="15" customHeight="1">
      <c r="B112" s="285"/>
      <c r="C112" s="265" t="s">
        <v>1581</v>
      </c>
      <c r="D112" s="265"/>
      <c r="E112" s="265"/>
      <c r="F112" s="284" t="s">
        <v>1540</v>
      </c>
      <c r="G112" s="265"/>
      <c r="H112" s="265" t="s">
        <v>1582</v>
      </c>
      <c r="I112" s="265" t="s">
        <v>1542</v>
      </c>
      <c r="J112" s="265">
        <v>120</v>
      </c>
      <c r="K112" s="276"/>
    </row>
    <row r="113" spans="2:11" ht="15" customHeight="1">
      <c r="B113" s="285"/>
      <c r="C113" s="265" t="s">
        <v>39</v>
      </c>
      <c r="D113" s="265"/>
      <c r="E113" s="265"/>
      <c r="F113" s="284" t="s">
        <v>1540</v>
      </c>
      <c r="G113" s="265"/>
      <c r="H113" s="265" t="s">
        <v>1583</v>
      </c>
      <c r="I113" s="265" t="s">
        <v>1574</v>
      </c>
      <c r="J113" s="265"/>
      <c r="K113" s="276"/>
    </row>
    <row r="114" spans="2:11" ht="15" customHeight="1">
      <c r="B114" s="285"/>
      <c r="C114" s="265" t="s">
        <v>49</v>
      </c>
      <c r="D114" s="265"/>
      <c r="E114" s="265"/>
      <c r="F114" s="284" t="s">
        <v>1540</v>
      </c>
      <c r="G114" s="265"/>
      <c r="H114" s="265" t="s">
        <v>1584</v>
      </c>
      <c r="I114" s="265" t="s">
        <v>1574</v>
      </c>
      <c r="J114" s="265"/>
      <c r="K114" s="276"/>
    </row>
    <row r="115" spans="2:11" ht="15" customHeight="1">
      <c r="B115" s="285"/>
      <c r="C115" s="265" t="s">
        <v>58</v>
      </c>
      <c r="D115" s="265"/>
      <c r="E115" s="265"/>
      <c r="F115" s="284" t="s">
        <v>1540</v>
      </c>
      <c r="G115" s="265"/>
      <c r="H115" s="265" t="s">
        <v>1585</v>
      </c>
      <c r="I115" s="265" t="s">
        <v>1586</v>
      </c>
      <c r="J115" s="265"/>
      <c r="K115" s="276"/>
    </row>
    <row r="116" spans="2:11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spans="2:11" ht="18.75" customHeight="1">
      <c r="B117" s="295"/>
      <c r="C117" s="261"/>
      <c r="D117" s="261"/>
      <c r="E117" s="261"/>
      <c r="F117" s="296"/>
      <c r="G117" s="261"/>
      <c r="H117" s="261"/>
      <c r="I117" s="261"/>
      <c r="J117" s="261"/>
      <c r="K117" s="295"/>
    </row>
    <row r="118" spans="2:11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spans="2:11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spans="2:11" ht="45" customHeight="1">
      <c r="B120" s="300"/>
      <c r="C120" s="379" t="s">
        <v>1587</v>
      </c>
      <c r="D120" s="379"/>
      <c r="E120" s="379"/>
      <c r="F120" s="379"/>
      <c r="G120" s="379"/>
      <c r="H120" s="379"/>
      <c r="I120" s="379"/>
      <c r="J120" s="379"/>
      <c r="K120" s="301"/>
    </row>
    <row r="121" spans="2:11" ht="17.25" customHeight="1">
      <c r="B121" s="302"/>
      <c r="C121" s="277" t="s">
        <v>1534</v>
      </c>
      <c r="D121" s="277"/>
      <c r="E121" s="277"/>
      <c r="F121" s="277" t="s">
        <v>1535</v>
      </c>
      <c r="G121" s="278"/>
      <c r="H121" s="277" t="s">
        <v>198</v>
      </c>
      <c r="I121" s="277" t="s">
        <v>58</v>
      </c>
      <c r="J121" s="277" t="s">
        <v>1536</v>
      </c>
      <c r="K121" s="303"/>
    </row>
    <row r="122" spans="2:11" ht="17.25" customHeight="1">
      <c r="B122" s="302"/>
      <c r="C122" s="279" t="s">
        <v>1537</v>
      </c>
      <c r="D122" s="279"/>
      <c r="E122" s="279"/>
      <c r="F122" s="280" t="s">
        <v>1538</v>
      </c>
      <c r="G122" s="281"/>
      <c r="H122" s="279"/>
      <c r="I122" s="279"/>
      <c r="J122" s="279" t="s">
        <v>1539</v>
      </c>
      <c r="K122" s="303"/>
    </row>
    <row r="123" spans="2:11" ht="5.25" customHeight="1">
      <c r="B123" s="304"/>
      <c r="C123" s="282"/>
      <c r="D123" s="282"/>
      <c r="E123" s="282"/>
      <c r="F123" s="282"/>
      <c r="G123" s="265"/>
      <c r="H123" s="282"/>
      <c r="I123" s="282"/>
      <c r="J123" s="282"/>
      <c r="K123" s="305"/>
    </row>
    <row r="124" spans="2:11" ht="15" customHeight="1">
      <c r="B124" s="304"/>
      <c r="C124" s="265" t="s">
        <v>1543</v>
      </c>
      <c r="D124" s="282"/>
      <c r="E124" s="282"/>
      <c r="F124" s="284" t="s">
        <v>1540</v>
      </c>
      <c r="G124" s="265"/>
      <c r="H124" s="265" t="s">
        <v>1579</v>
      </c>
      <c r="I124" s="265" t="s">
        <v>1542</v>
      </c>
      <c r="J124" s="265">
        <v>120</v>
      </c>
      <c r="K124" s="306"/>
    </row>
    <row r="125" spans="2:11" ht="15" customHeight="1">
      <c r="B125" s="304"/>
      <c r="C125" s="265" t="s">
        <v>1588</v>
      </c>
      <c r="D125" s="265"/>
      <c r="E125" s="265"/>
      <c r="F125" s="284" t="s">
        <v>1540</v>
      </c>
      <c r="G125" s="265"/>
      <c r="H125" s="265" t="s">
        <v>1589</v>
      </c>
      <c r="I125" s="265" t="s">
        <v>1542</v>
      </c>
      <c r="J125" s="265" t="s">
        <v>1590</v>
      </c>
      <c r="K125" s="306"/>
    </row>
    <row r="126" spans="2:11" ht="15" customHeight="1">
      <c r="B126" s="304"/>
      <c r="C126" s="265" t="s">
        <v>1489</v>
      </c>
      <c r="D126" s="265"/>
      <c r="E126" s="265"/>
      <c r="F126" s="284" t="s">
        <v>1540</v>
      </c>
      <c r="G126" s="265"/>
      <c r="H126" s="265" t="s">
        <v>1591</v>
      </c>
      <c r="I126" s="265" t="s">
        <v>1542</v>
      </c>
      <c r="J126" s="265" t="s">
        <v>1590</v>
      </c>
      <c r="K126" s="306"/>
    </row>
    <row r="127" spans="2:11" ht="15" customHeight="1">
      <c r="B127" s="304"/>
      <c r="C127" s="265" t="s">
        <v>1551</v>
      </c>
      <c r="D127" s="265"/>
      <c r="E127" s="265"/>
      <c r="F127" s="284" t="s">
        <v>1546</v>
      </c>
      <c r="G127" s="265"/>
      <c r="H127" s="265" t="s">
        <v>1552</v>
      </c>
      <c r="I127" s="265" t="s">
        <v>1542</v>
      </c>
      <c r="J127" s="265">
        <v>15</v>
      </c>
      <c r="K127" s="306"/>
    </row>
    <row r="128" spans="2:11" ht="15" customHeight="1">
      <c r="B128" s="304"/>
      <c r="C128" s="286" t="s">
        <v>1553</v>
      </c>
      <c r="D128" s="286"/>
      <c r="E128" s="286"/>
      <c r="F128" s="287" t="s">
        <v>1546</v>
      </c>
      <c r="G128" s="286"/>
      <c r="H128" s="286" t="s">
        <v>1554</v>
      </c>
      <c r="I128" s="286" t="s">
        <v>1542</v>
      </c>
      <c r="J128" s="286">
        <v>15</v>
      </c>
      <c r="K128" s="306"/>
    </row>
    <row r="129" spans="2:11" ht="15" customHeight="1">
      <c r="B129" s="304"/>
      <c r="C129" s="286" t="s">
        <v>1555</v>
      </c>
      <c r="D129" s="286"/>
      <c r="E129" s="286"/>
      <c r="F129" s="287" t="s">
        <v>1546</v>
      </c>
      <c r="G129" s="286"/>
      <c r="H129" s="286" t="s">
        <v>1556</v>
      </c>
      <c r="I129" s="286" t="s">
        <v>1542</v>
      </c>
      <c r="J129" s="286">
        <v>20</v>
      </c>
      <c r="K129" s="306"/>
    </row>
    <row r="130" spans="2:11" ht="15" customHeight="1">
      <c r="B130" s="304"/>
      <c r="C130" s="286" t="s">
        <v>1557</v>
      </c>
      <c r="D130" s="286"/>
      <c r="E130" s="286"/>
      <c r="F130" s="287" t="s">
        <v>1546</v>
      </c>
      <c r="G130" s="286"/>
      <c r="H130" s="286" t="s">
        <v>1558</v>
      </c>
      <c r="I130" s="286" t="s">
        <v>1542</v>
      </c>
      <c r="J130" s="286">
        <v>20</v>
      </c>
      <c r="K130" s="306"/>
    </row>
    <row r="131" spans="2:11" ht="15" customHeight="1">
      <c r="B131" s="304"/>
      <c r="C131" s="265" t="s">
        <v>1545</v>
      </c>
      <c r="D131" s="265"/>
      <c r="E131" s="265"/>
      <c r="F131" s="284" t="s">
        <v>1546</v>
      </c>
      <c r="G131" s="265"/>
      <c r="H131" s="265" t="s">
        <v>1579</v>
      </c>
      <c r="I131" s="265" t="s">
        <v>1542</v>
      </c>
      <c r="J131" s="265">
        <v>50</v>
      </c>
      <c r="K131" s="306"/>
    </row>
    <row r="132" spans="2:11" ht="15" customHeight="1">
      <c r="B132" s="304"/>
      <c r="C132" s="265" t="s">
        <v>1559</v>
      </c>
      <c r="D132" s="265"/>
      <c r="E132" s="265"/>
      <c r="F132" s="284" t="s">
        <v>1546</v>
      </c>
      <c r="G132" s="265"/>
      <c r="H132" s="265" t="s">
        <v>1579</v>
      </c>
      <c r="I132" s="265" t="s">
        <v>1542</v>
      </c>
      <c r="J132" s="265">
        <v>50</v>
      </c>
      <c r="K132" s="306"/>
    </row>
    <row r="133" spans="2:11" ht="15" customHeight="1">
      <c r="B133" s="304"/>
      <c r="C133" s="265" t="s">
        <v>1565</v>
      </c>
      <c r="D133" s="265"/>
      <c r="E133" s="265"/>
      <c r="F133" s="284" t="s">
        <v>1546</v>
      </c>
      <c r="G133" s="265"/>
      <c r="H133" s="265" t="s">
        <v>1579</v>
      </c>
      <c r="I133" s="265" t="s">
        <v>1542</v>
      </c>
      <c r="J133" s="265">
        <v>50</v>
      </c>
      <c r="K133" s="306"/>
    </row>
    <row r="134" spans="2:11" ht="15" customHeight="1">
      <c r="B134" s="304"/>
      <c r="C134" s="265" t="s">
        <v>1567</v>
      </c>
      <c r="D134" s="265"/>
      <c r="E134" s="265"/>
      <c r="F134" s="284" t="s">
        <v>1546</v>
      </c>
      <c r="G134" s="265"/>
      <c r="H134" s="265" t="s">
        <v>1579</v>
      </c>
      <c r="I134" s="265" t="s">
        <v>1542</v>
      </c>
      <c r="J134" s="265">
        <v>50</v>
      </c>
      <c r="K134" s="306"/>
    </row>
    <row r="135" spans="2:11" ht="15" customHeight="1">
      <c r="B135" s="304"/>
      <c r="C135" s="265" t="s">
        <v>203</v>
      </c>
      <c r="D135" s="265"/>
      <c r="E135" s="265"/>
      <c r="F135" s="284" t="s">
        <v>1546</v>
      </c>
      <c r="G135" s="265"/>
      <c r="H135" s="265" t="s">
        <v>1592</v>
      </c>
      <c r="I135" s="265" t="s">
        <v>1542</v>
      </c>
      <c r="J135" s="265">
        <v>255</v>
      </c>
      <c r="K135" s="306"/>
    </row>
    <row r="136" spans="2:11" ht="15" customHeight="1">
      <c r="B136" s="304"/>
      <c r="C136" s="265" t="s">
        <v>1569</v>
      </c>
      <c r="D136" s="265"/>
      <c r="E136" s="265"/>
      <c r="F136" s="284" t="s">
        <v>1540</v>
      </c>
      <c r="G136" s="265"/>
      <c r="H136" s="265" t="s">
        <v>1593</v>
      </c>
      <c r="I136" s="265" t="s">
        <v>1571</v>
      </c>
      <c r="J136" s="265"/>
      <c r="K136" s="306"/>
    </row>
    <row r="137" spans="2:11" ht="15" customHeight="1">
      <c r="B137" s="304"/>
      <c r="C137" s="265" t="s">
        <v>1572</v>
      </c>
      <c r="D137" s="265"/>
      <c r="E137" s="265"/>
      <c r="F137" s="284" t="s">
        <v>1540</v>
      </c>
      <c r="G137" s="265"/>
      <c r="H137" s="265" t="s">
        <v>1594</v>
      </c>
      <c r="I137" s="265" t="s">
        <v>1574</v>
      </c>
      <c r="J137" s="265"/>
      <c r="K137" s="306"/>
    </row>
    <row r="138" spans="2:11" ht="15" customHeight="1">
      <c r="B138" s="304"/>
      <c r="C138" s="265" t="s">
        <v>1575</v>
      </c>
      <c r="D138" s="265"/>
      <c r="E138" s="265"/>
      <c r="F138" s="284" t="s">
        <v>1540</v>
      </c>
      <c r="G138" s="265"/>
      <c r="H138" s="265" t="s">
        <v>1575</v>
      </c>
      <c r="I138" s="265" t="s">
        <v>1574</v>
      </c>
      <c r="J138" s="265"/>
      <c r="K138" s="306"/>
    </row>
    <row r="139" spans="2:11" ht="15" customHeight="1">
      <c r="B139" s="304"/>
      <c r="C139" s="265" t="s">
        <v>39</v>
      </c>
      <c r="D139" s="265"/>
      <c r="E139" s="265"/>
      <c r="F139" s="284" t="s">
        <v>1540</v>
      </c>
      <c r="G139" s="265"/>
      <c r="H139" s="265" t="s">
        <v>1595</v>
      </c>
      <c r="I139" s="265" t="s">
        <v>1574</v>
      </c>
      <c r="J139" s="265"/>
      <c r="K139" s="306"/>
    </row>
    <row r="140" spans="2:11" ht="15" customHeight="1">
      <c r="B140" s="304"/>
      <c r="C140" s="265" t="s">
        <v>1596</v>
      </c>
      <c r="D140" s="265"/>
      <c r="E140" s="265"/>
      <c r="F140" s="284" t="s">
        <v>1540</v>
      </c>
      <c r="G140" s="265"/>
      <c r="H140" s="265" t="s">
        <v>1597</v>
      </c>
      <c r="I140" s="265" t="s">
        <v>1574</v>
      </c>
      <c r="J140" s="265"/>
      <c r="K140" s="306"/>
    </row>
    <row r="141" spans="2:1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spans="2:11" ht="18.75" customHeight="1">
      <c r="B142" s="261"/>
      <c r="C142" s="261"/>
      <c r="D142" s="261"/>
      <c r="E142" s="261"/>
      <c r="F142" s="296"/>
      <c r="G142" s="261"/>
      <c r="H142" s="261"/>
      <c r="I142" s="261"/>
      <c r="J142" s="261"/>
      <c r="K142" s="261"/>
    </row>
    <row r="143" spans="2:11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spans="2:11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spans="2:11" ht="45" customHeight="1">
      <c r="B145" s="275"/>
      <c r="C145" s="380" t="s">
        <v>1598</v>
      </c>
      <c r="D145" s="380"/>
      <c r="E145" s="380"/>
      <c r="F145" s="380"/>
      <c r="G145" s="380"/>
      <c r="H145" s="380"/>
      <c r="I145" s="380"/>
      <c r="J145" s="380"/>
      <c r="K145" s="276"/>
    </row>
    <row r="146" spans="2:11" ht="17.25" customHeight="1">
      <c r="B146" s="275"/>
      <c r="C146" s="277" t="s">
        <v>1534</v>
      </c>
      <c r="D146" s="277"/>
      <c r="E146" s="277"/>
      <c r="F146" s="277" t="s">
        <v>1535</v>
      </c>
      <c r="G146" s="278"/>
      <c r="H146" s="277" t="s">
        <v>198</v>
      </c>
      <c r="I146" s="277" t="s">
        <v>58</v>
      </c>
      <c r="J146" s="277" t="s">
        <v>1536</v>
      </c>
      <c r="K146" s="276"/>
    </row>
    <row r="147" spans="2:11" ht="17.25" customHeight="1">
      <c r="B147" s="275"/>
      <c r="C147" s="279" t="s">
        <v>1537</v>
      </c>
      <c r="D147" s="279"/>
      <c r="E147" s="279"/>
      <c r="F147" s="280" t="s">
        <v>1538</v>
      </c>
      <c r="G147" s="281"/>
      <c r="H147" s="279"/>
      <c r="I147" s="279"/>
      <c r="J147" s="279" t="s">
        <v>1539</v>
      </c>
      <c r="K147" s="276"/>
    </row>
    <row r="148" spans="2:11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spans="2:11" ht="15" customHeight="1">
      <c r="B149" s="285"/>
      <c r="C149" s="310" t="s">
        <v>1543</v>
      </c>
      <c r="D149" s="265"/>
      <c r="E149" s="265"/>
      <c r="F149" s="311" t="s">
        <v>1540</v>
      </c>
      <c r="G149" s="265"/>
      <c r="H149" s="310" t="s">
        <v>1579</v>
      </c>
      <c r="I149" s="310" t="s">
        <v>1542</v>
      </c>
      <c r="J149" s="310">
        <v>120</v>
      </c>
      <c r="K149" s="306"/>
    </row>
    <row r="150" spans="2:11" ht="15" customHeight="1">
      <c r="B150" s="285"/>
      <c r="C150" s="310" t="s">
        <v>1588</v>
      </c>
      <c r="D150" s="265"/>
      <c r="E150" s="265"/>
      <c r="F150" s="311" t="s">
        <v>1540</v>
      </c>
      <c r="G150" s="265"/>
      <c r="H150" s="310" t="s">
        <v>1599</v>
      </c>
      <c r="I150" s="310" t="s">
        <v>1542</v>
      </c>
      <c r="J150" s="310" t="s">
        <v>1590</v>
      </c>
      <c r="K150" s="306"/>
    </row>
    <row r="151" spans="2:11" ht="15" customHeight="1">
      <c r="B151" s="285"/>
      <c r="C151" s="310" t="s">
        <v>1489</v>
      </c>
      <c r="D151" s="265"/>
      <c r="E151" s="265"/>
      <c r="F151" s="311" t="s">
        <v>1540</v>
      </c>
      <c r="G151" s="265"/>
      <c r="H151" s="310" t="s">
        <v>1600</v>
      </c>
      <c r="I151" s="310" t="s">
        <v>1542</v>
      </c>
      <c r="J151" s="310" t="s">
        <v>1590</v>
      </c>
      <c r="K151" s="306"/>
    </row>
    <row r="152" spans="2:11" ht="15" customHeight="1">
      <c r="B152" s="285"/>
      <c r="C152" s="310" t="s">
        <v>1545</v>
      </c>
      <c r="D152" s="265"/>
      <c r="E152" s="265"/>
      <c r="F152" s="311" t="s">
        <v>1546</v>
      </c>
      <c r="G152" s="265"/>
      <c r="H152" s="310" t="s">
        <v>1579</v>
      </c>
      <c r="I152" s="310" t="s">
        <v>1542</v>
      </c>
      <c r="J152" s="310">
        <v>50</v>
      </c>
      <c r="K152" s="306"/>
    </row>
    <row r="153" spans="2:11" ht="15" customHeight="1">
      <c r="B153" s="285"/>
      <c r="C153" s="310" t="s">
        <v>1548</v>
      </c>
      <c r="D153" s="265"/>
      <c r="E153" s="265"/>
      <c r="F153" s="311" t="s">
        <v>1540</v>
      </c>
      <c r="G153" s="265"/>
      <c r="H153" s="310" t="s">
        <v>1579</v>
      </c>
      <c r="I153" s="310" t="s">
        <v>1550</v>
      </c>
      <c r="J153" s="310"/>
      <c r="K153" s="306"/>
    </row>
    <row r="154" spans="2:11" ht="15" customHeight="1">
      <c r="B154" s="285"/>
      <c r="C154" s="310" t="s">
        <v>1559</v>
      </c>
      <c r="D154" s="265"/>
      <c r="E154" s="265"/>
      <c r="F154" s="311" t="s">
        <v>1546</v>
      </c>
      <c r="G154" s="265"/>
      <c r="H154" s="310" t="s">
        <v>1579</v>
      </c>
      <c r="I154" s="310" t="s">
        <v>1542</v>
      </c>
      <c r="J154" s="310">
        <v>50</v>
      </c>
      <c r="K154" s="306"/>
    </row>
    <row r="155" spans="2:11" ht="15" customHeight="1">
      <c r="B155" s="285"/>
      <c r="C155" s="310" t="s">
        <v>1567</v>
      </c>
      <c r="D155" s="265"/>
      <c r="E155" s="265"/>
      <c r="F155" s="311" t="s">
        <v>1546</v>
      </c>
      <c r="G155" s="265"/>
      <c r="H155" s="310" t="s">
        <v>1579</v>
      </c>
      <c r="I155" s="310" t="s">
        <v>1542</v>
      </c>
      <c r="J155" s="310">
        <v>50</v>
      </c>
      <c r="K155" s="306"/>
    </row>
    <row r="156" spans="2:11" ht="15" customHeight="1">
      <c r="B156" s="285"/>
      <c r="C156" s="310" t="s">
        <v>1565</v>
      </c>
      <c r="D156" s="265"/>
      <c r="E156" s="265"/>
      <c r="F156" s="311" t="s">
        <v>1546</v>
      </c>
      <c r="G156" s="265"/>
      <c r="H156" s="310" t="s">
        <v>1579</v>
      </c>
      <c r="I156" s="310" t="s">
        <v>1542</v>
      </c>
      <c r="J156" s="310">
        <v>50</v>
      </c>
      <c r="K156" s="306"/>
    </row>
    <row r="157" spans="2:11" ht="15" customHeight="1">
      <c r="B157" s="285"/>
      <c r="C157" s="310" t="s">
        <v>182</v>
      </c>
      <c r="D157" s="265"/>
      <c r="E157" s="265"/>
      <c r="F157" s="311" t="s">
        <v>1540</v>
      </c>
      <c r="G157" s="265"/>
      <c r="H157" s="310" t="s">
        <v>1601</v>
      </c>
      <c r="I157" s="310" t="s">
        <v>1542</v>
      </c>
      <c r="J157" s="310" t="s">
        <v>1602</v>
      </c>
      <c r="K157" s="306"/>
    </row>
    <row r="158" spans="2:11" ht="15" customHeight="1">
      <c r="B158" s="285"/>
      <c r="C158" s="310" t="s">
        <v>1603</v>
      </c>
      <c r="D158" s="265"/>
      <c r="E158" s="265"/>
      <c r="F158" s="311" t="s">
        <v>1540</v>
      </c>
      <c r="G158" s="265"/>
      <c r="H158" s="310" t="s">
        <v>1604</v>
      </c>
      <c r="I158" s="310" t="s">
        <v>1574</v>
      </c>
      <c r="J158" s="310"/>
      <c r="K158" s="306"/>
    </row>
    <row r="159" spans="2:11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spans="2:11" ht="18.75" customHeight="1">
      <c r="B160" s="261"/>
      <c r="C160" s="265"/>
      <c r="D160" s="265"/>
      <c r="E160" s="265"/>
      <c r="F160" s="284"/>
      <c r="G160" s="265"/>
      <c r="H160" s="265"/>
      <c r="I160" s="265"/>
      <c r="J160" s="265"/>
      <c r="K160" s="261"/>
    </row>
    <row r="161" spans="2:1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spans="2:11" ht="7.5" customHeight="1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spans="2:11" ht="45" customHeight="1">
      <c r="B163" s="256"/>
      <c r="C163" s="379" t="s">
        <v>1605</v>
      </c>
      <c r="D163" s="379"/>
      <c r="E163" s="379"/>
      <c r="F163" s="379"/>
      <c r="G163" s="379"/>
      <c r="H163" s="379"/>
      <c r="I163" s="379"/>
      <c r="J163" s="379"/>
      <c r="K163" s="257"/>
    </row>
    <row r="164" spans="2:11" ht="17.25" customHeight="1">
      <c r="B164" s="256"/>
      <c r="C164" s="277" t="s">
        <v>1534</v>
      </c>
      <c r="D164" s="277"/>
      <c r="E164" s="277"/>
      <c r="F164" s="277" t="s">
        <v>1535</v>
      </c>
      <c r="G164" s="314"/>
      <c r="H164" s="315" t="s">
        <v>198</v>
      </c>
      <c r="I164" s="315" t="s">
        <v>58</v>
      </c>
      <c r="J164" s="277" t="s">
        <v>1536</v>
      </c>
      <c r="K164" s="257"/>
    </row>
    <row r="165" spans="2:11" ht="17.25" customHeight="1">
      <c r="B165" s="258"/>
      <c r="C165" s="279" t="s">
        <v>1537</v>
      </c>
      <c r="D165" s="279"/>
      <c r="E165" s="279"/>
      <c r="F165" s="280" t="s">
        <v>1538</v>
      </c>
      <c r="G165" s="316"/>
      <c r="H165" s="317"/>
      <c r="I165" s="317"/>
      <c r="J165" s="279" t="s">
        <v>1539</v>
      </c>
      <c r="K165" s="259"/>
    </row>
    <row r="166" spans="2:11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spans="2:11" ht="15" customHeight="1">
      <c r="B167" s="285"/>
      <c r="C167" s="265" t="s">
        <v>1543</v>
      </c>
      <c r="D167" s="265"/>
      <c r="E167" s="265"/>
      <c r="F167" s="284" t="s">
        <v>1540</v>
      </c>
      <c r="G167" s="265"/>
      <c r="H167" s="265" t="s">
        <v>1579</v>
      </c>
      <c r="I167" s="265" t="s">
        <v>1542</v>
      </c>
      <c r="J167" s="265">
        <v>120</v>
      </c>
      <c r="K167" s="306"/>
    </row>
    <row r="168" spans="2:11" ht="15" customHeight="1">
      <c r="B168" s="285"/>
      <c r="C168" s="265" t="s">
        <v>1588</v>
      </c>
      <c r="D168" s="265"/>
      <c r="E168" s="265"/>
      <c r="F168" s="284" t="s">
        <v>1540</v>
      </c>
      <c r="G168" s="265"/>
      <c r="H168" s="265" t="s">
        <v>1589</v>
      </c>
      <c r="I168" s="265" t="s">
        <v>1542</v>
      </c>
      <c r="J168" s="265" t="s">
        <v>1590</v>
      </c>
      <c r="K168" s="306"/>
    </row>
    <row r="169" spans="2:11" ht="15" customHeight="1">
      <c r="B169" s="285"/>
      <c r="C169" s="265" t="s">
        <v>1489</v>
      </c>
      <c r="D169" s="265"/>
      <c r="E169" s="265"/>
      <c r="F169" s="284" t="s">
        <v>1540</v>
      </c>
      <c r="G169" s="265"/>
      <c r="H169" s="265" t="s">
        <v>1606</v>
      </c>
      <c r="I169" s="265" t="s">
        <v>1542</v>
      </c>
      <c r="J169" s="265" t="s">
        <v>1590</v>
      </c>
      <c r="K169" s="306"/>
    </row>
    <row r="170" spans="2:11" ht="15" customHeight="1">
      <c r="B170" s="285"/>
      <c r="C170" s="265" t="s">
        <v>1545</v>
      </c>
      <c r="D170" s="265"/>
      <c r="E170" s="265"/>
      <c r="F170" s="284" t="s">
        <v>1546</v>
      </c>
      <c r="G170" s="265"/>
      <c r="H170" s="265" t="s">
        <v>1606</v>
      </c>
      <c r="I170" s="265" t="s">
        <v>1542</v>
      </c>
      <c r="J170" s="265">
        <v>50</v>
      </c>
      <c r="K170" s="306"/>
    </row>
    <row r="171" spans="2:11" ht="15" customHeight="1">
      <c r="B171" s="285"/>
      <c r="C171" s="265" t="s">
        <v>1548</v>
      </c>
      <c r="D171" s="265"/>
      <c r="E171" s="265"/>
      <c r="F171" s="284" t="s">
        <v>1540</v>
      </c>
      <c r="G171" s="265"/>
      <c r="H171" s="265" t="s">
        <v>1606</v>
      </c>
      <c r="I171" s="265" t="s">
        <v>1550</v>
      </c>
      <c r="J171" s="265"/>
      <c r="K171" s="306"/>
    </row>
    <row r="172" spans="2:11" ht="15" customHeight="1">
      <c r="B172" s="285"/>
      <c r="C172" s="265" t="s">
        <v>1559</v>
      </c>
      <c r="D172" s="265"/>
      <c r="E172" s="265"/>
      <c r="F172" s="284" t="s">
        <v>1546</v>
      </c>
      <c r="G172" s="265"/>
      <c r="H172" s="265" t="s">
        <v>1606</v>
      </c>
      <c r="I172" s="265" t="s">
        <v>1542</v>
      </c>
      <c r="J172" s="265">
        <v>50</v>
      </c>
      <c r="K172" s="306"/>
    </row>
    <row r="173" spans="2:11" ht="15" customHeight="1">
      <c r="B173" s="285"/>
      <c r="C173" s="265" t="s">
        <v>1567</v>
      </c>
      <c r="D173" s="265"/>
      <c r="E173" s="265"/>
      <c r="F173" s="284" t="s">
        <v>1546</v>
      </c>
      <c r="G173" s="265"/>
      <c r="H173" s="265" t="s">
        <v>1606</v>
      </c>
      <c r="I173" s="265" t="s">
        <v>1542</v>
      </c>
      <c r="J173" s="265">
        <v>50</v>
      </c>
      <c r="K173" s="306"/>
    </row>
    <row r="174" spans="2:11" ht="15" customHeight="1">
      <c r="B174" s="285"/>
      <c r="C174" s="265" t="s">
        <v>1565</v>
      </c>
      <c r="D174" s="265"/>
      <c r="E174" s="265"/>
      <c r="F174" s="284" t="s">
        <v>1546</v>
      </c>
      <c r="G174" s="265"/>
      <c r="H174" s="265" t="s">
        <v>1606</v>
      </c>
      <c r="I174" s="265" t="s">
        <v>1542</v>
      </c>
      <c r="J174" s="265">
        <v>50</v>
      </c>
      <c r="K174" s="306"/>
    </row>
    <row r="175" spans="2:11" ht="15" customHeight="1">
      <c r="B175" s="285"/>
      <c r="C175" s="265" t="s">
        <v>197</v>
      </c>
      <c r="D175" s="265"/>
      <c r="E175" s="265"/>
      <c r="F175" s="284" t="s">
        <v>1540</v>
      </c>
      <c r="G175" s="265"/>
      <c r="H175" s="265" t="s">
        <v>1607</v>
      </c>
      <c r="I175" s="265" t="s">
        <v>1608</v>
      </c>
      <c r="J175" s="265"/>
      <c r="K175" s="306"/>
    </row>
    <row r="176" spans="2:11" ht="15" customHeight="1">
      <c r="B176" s="285"/>
      <c r="C176" s="265" t="s">
        <v>58</v>
      </c>
      <c r="D176" s="265"/>
      <c r="E176" s="265"/>
      <c r="F176" s="284" t="s">
        <v>1540</v>
      </c>
      <c r="G176" s="265"/>
      <c r="H176" s="265" t="s">
        <v>1609</v>
      </c>
      <c r="I176" s="265" t="s">
        <v>1610</v>
      </c>
      <c r="J176" s="265">
        <v>1</v>
      </c>
      <c r="K176" s="306"/>
    </row>
    <row r="177" spans="2:11" ht="15" customHeight="1">
      <c r="B177" s="285"/>
      <c r="C177" s="265" t="s">
        <v>54</v>
      </c>
      <c r="D177" s="265"/>
      <c r="E177" s="265"/>
      <c r="F177" s="284" t="s">
        <v>1540</v>
      </c>
      <c r="G177" s="265"/>
      <c r="H177" s="265" t="s">
        <v>1611</v>
      </c>
      <c r="I177" s="265" t="s">
        <v>1542</v>
      </c>
      <c r="J177" s="265">
        <v>20</v>
      </c>
      <c r="K177" s="306"/>
    </row>
    <row r="178" spans="2:11" ht="15" customHeight="1">
      <c r="B178" s="285"/>
      <c r="C178" s="265" t="s">
        <v>198</v>
      </c>
      <c r="D178" s="265"/>
      <c r="E178" s="265"/>
      <c r="F178" s="284" t="s">
        <v>1540</v>
      </c>
      <c r="G178" s="265"/>
      <c r="H178" s="265" t="s">
        <v>1612</v>
      </c>
      <c r="I178" s="265" t="s">
        <v>1542</v>
      </c>
      <c r="J178" s="265">
        <v>255</v>
      </c>
      <c r="K178" s="306"/>
    </row>
    <row r="179" spans="2:11" ht="15" customHeight="1">
      <c r="B179" s="285"/>
      <c r="C179" s="265" t="s">
        <v>199</v>
      </c>
      <c r="D179" s="265"/>
      <c r="E179" s="265"/>
      <c r="F179" s="284" t="s">
        <v>1540</v>
      </c>
      <c r="G179" s="265"/>
      <c r="H179" s="265" t="s">
        <v>1505</v>
      </c>
      <c r="I179" s="265" t="s">
        <v>1542</v>
      </c>
      <c r="J179" s="265">
        <v>10</v>
      </c>
      <c r="K179" s="306"/>
    </row>
    <row r="180" spans="2:11" ht="15" customHeight="1">
      <c r="B180" s="285"/>
      <c r="C180" s="265" t="s">
        <v>200</v>
      </c>
      <c r="D180" s="265"/>
      <c r="E180" s="265"/>
      <c r="F180" s="284" t="s">
        <v>1540</v>
      </c>
      <c r="G180" s="265"/>
      <c r="H180" s="265" t="s">
        <v>1613</v>
      </c>
      <c r="I180" s="265" t="s">
        <v>1574</v>
      </c>
      <c r="J180" s="265"/>
      <c r="K180" s="306"/>
    </row>
    <row r="181" spans="2:11" ht="15" customHeight="1">
      <c r="B181" s="285"/>
      <c r="C181" s="265" t="s">
        <v>1614</v>
      </c>
      <c r="D181" s="265"/>
      <c r="E181" s="265"/>
      <c r="F181" s="284" t="s">
        <v>1540</v>
      </c>
      <c r="G181" s="265"/>
      <c r="H181" s="265" t="s">
        <v>1615</v>
      </c>
      <c r="I181" s="265" t="s">
        <v>1574</v>
      </c>
      <c r="J181" s="265"/>
      <c r="K181" s="306"/>
    </row>
    <row r="182" spans="2:11" ht="15" customHeight="1">
      <c r="B182" s="285"/>
      <c r="C182" s="265" t="s">
        <v>1603</v>
      </c>
      <c r="D182" s="265"/>
      <c r="E182" s="265"/>
      <c r="F182" s="284" t="s">
        <v>1540</v>
      </c>
      <c r="G182" s="265"/>
      <c r="H182" s="265" t="s">
        <v>1616</v>
      </c>
      <c r="I182" s="265" t="s">
        <v>1574</v>
      </c>
      <c r="J182" s="265"/>
      <c r="K182" s="306"/>
    </row>
    <row r="183" spans="2:11" ht="15" customHeight="1">
      <c r="B183" s="285"/>
      <c r="C183" s="265" t="s">
        <v>202</v>
      </c>
      <c r="D183" s="265"/>
      <c r="E183" s="265"/>
      <c r="F183" s="284" t="s">
        <v>1546</v>
      </c>
      <c r="G183" s="265"/>
      <c r="H183" s="265" t="s">
        <v>1617</v>
      </c>
      <c r="I183" s="265" t="s">
        <v>1542</v>
      </c>
      <c r="J183" s="265">
        <v>50</v>
      </c>
      <c r="K183" s="306"/>
    </row>
    <row r="184" spans="2:11" ht="15" customHeight="1">
      <c r="B184" s="285"/>
      <c r="C184" s="265" t="s">
        <v>1618</v>
      </c>
      <c r="D184" s="265"/>
      <c r="E184" s="265"/>
      <c r="F184" s="284" t="s">
        <v>1546</v>
      </c>
      <c r="G184" s="265"/>
      <c r="H184" s="265" t="s">
        <v>1619</v>
      </c>
      <c r="I184" s="265" t="s">
        <v>1620</v>
      </c>
      <c r="J184" s="265"/>
      <c r="K184" s="306"/>
    </row>
    <row r="185" spans="2:11" ht="15" customHeight="1">
      <c r="B185" s="285"/>
      <c r="C185" s="265" t="s">
        <v>1621</v>
      </c>
      <c r="D185" s="265"/>
      <c r="E185" s="265"/>
      <c r="F185" s="284" t="s">
        <v>1546</v>
      </c>
      <c r="G185" s="265"/>
      <c r="H185" s="265" t="s">
        <v>1622</v>
      </c>
      <c r="I185" s="265" t="s">
        <v>1620</v>
      </c>
      <c r="J185" s="265"/>
      <c r="K185" s="306"/>
    </row>
    <row r="186" spans="2:11" ht="15" customHeight="1">
      <c r="B186" s="285"/>
      <c r="C186" s="265" t="s">
        <v>1623</v>
      </c>
      <c r="D186" s="265"/>
      <c r="E186" s="265"/>
      <c r="F186" s="284" t="s">
        <v>1546</v>
      </c>
      <c r="G186" s="265"/>
      <c r="H186" s="265" t="s">
        <v>1624</v>
      </c>
      <c r="I186" s="265" t="s">
        <v>1620</v>
      </c>
      <c r="J186" s="265"/>
      <c r="K186" s="306"/>
    </row>
    <row r="187" spans="2:11" ht="15" customHeight="1">
      <c r="B187" s="285"/>
      <c r="C187" s="318" t="s">
        <v>1625</v>
      </c>
      <c r="D187" s="265"/>
      <c r="E187" s="265"/>
      <c r="F187" s="284" t="s">
        <v>1546</v>
      </c>
      <c r="G187" s="265"/>
      <c r="H187" s="265" t="s">
        <v>1626</v>
      </c>
      <c r="I187" s="265" t="s">
        <v>1627</v>
      </c>
      <c r="J187" s="319" t="s">
        <v>1628</v>
      </c>
      <c r="K187" s="306"/>
    </row>
    <row r="188" spans="2:11" ht="15" customHeight="1">
      <c r="B188" s="285"/>
      <c r="C188" s="270" t="s">
        <v>43</v>
      </c>
      <c r="D188" s="265"/>
      <c r="E188" s="265"/>
      <c r="F188" s="284" t="s">
        <v>1540</v>
      </c>
      <c r="G188" s="265"/>
      <c r="H188" s="261" t="s">
        <v>1629</v>
      </c>
      <c r="I188" s="265" t="s">
        <v>1630</v>
      </c>
      <c r="J188" s="265"/>
      <c r="K188" s="306"/>
    </row>
    <row r="189" spans="2:11" ht="15" customHeight="1">
      <c r="B189" s="285"/>
      <c r="C189" s="270" t="s">
        <v>1631</v>
      </c>
      <c r="D189" s="265"/>
      <c r="E189" s="265"/>
      <c r="F189" s="284" t="s">
        <v>1540</v>
      </c>
      <c r="G189" s="265"/>
      <c r="H189" s="265" t="s">
        <v>1632</v>
      </c>
      <c r="I189" s="265" t="s">
        <v>1574</v>
      </c>
      <c r="J189" s="265"/>
      <c r="K189" s="306"/>
    </row>
    <row r="190" spans="2:11" ht="15" customHeight="1">
      <c r="B190" s="285"/>
      <c r="C190" s="270" t="s">
        <v>1633</v>
      </c>
      <c r="D190" s="265"/>
      <c r="E190" s="265"/>
      <c r="F190" s="284" t="s">
        <v>1540</v>
      </c>
      <c r="G190" s="265"/>
      <c r="H190" s="265" t="s">
        <v>1634</v>
      </c>
      <c r="I190" s="265" t="s">
        <v>1574</v>
      </c>
      <c r="J190" s="265"/>
      <c r="K190" s="306"/>
    </row>
    <row r="191" spans="2:11" ht="15" customHeight="1">
      <c r="B191" s="285"/>
      <c r="C191" s="270" t="s">
        <v>1635</v>
      </c>
      <c r="D191" s="265"/>
      <c r="E191" s="265"/>
      <c r="F191" s="284" t="s">
        <v>1546</v>
      </c>
      <c r="G191" s="265"/>
      <c r="H191" s="265" t="s">
        <v>1636</v>
      </c>
      <c r="I191" s="265" t="s">
        <v>1574</v>
      </c>
      <c r="J191" s="265"/>
      <c r="K191" s="306"/>
    </row>
    <row r="192" spans="2:11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spans="2:11" ht="18.75" customHeight="1">
      <c r="B193" s="261"/>
      <c r="C193" s="265"/>
      <c r="D193" s="265"/>
      <c r="E193" s="265"/>
      <c r="F193" s="284"/>
      <c r="G193" s="265"/>
      <c r="H193" s="265"/>
      <c r="I193" s="265"/>
      <c r="J193" s="265"/>
      <c r="K193" s="261"/>
    </row>
    <row r="194" spans="2:11" ht="18.75" customHeight="1">
      <c r="B194" s="261"/>
      <c r="C194" s="265"/>
      <c r="D194" s="265"/>
      <c r="E194" s="265"/>
      <c r="F194" s="284"/>
      <c r="G194" s="265"/>
      <c r="H194" s="265"/>
      <c r="I194" s="265"/>
      <c r="J194" s="265"/>
      <c r="K194" s="261"/>
    </row>
    <row r="195" spans="2:11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spans="2:11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spans="2:11" ht="21">
      <c r="B197" s="256"/>
      <c r="C197" s="379" t="s">
        <v>1637</v>
      </c>
      <c r="D197" s="379"/>
      <c r="E197" s="379"/>
      <c r="F197" s="379"/>
      <c r="G197" s="379"/>
      <c r="H197" s="379"/>
      <c r="I197" s="379"/>
      <c r="J197" s="379"/>
      <c r="K197" s="257"/>
    </row>
    <row r="198" spans="2:11" ht="25.5" customHeight="1">
      <c r="B198" s="256"/>
      <c r="C198" s="321" t="s">
        <v>1638</v>
      </c>
      <c r="D198" s="321"/>
      <c r="E198" s="321"/>
      <c r="F198" s="321" t="s">
        <v>1639</v>
      </c>
      <c r="G198" s="322"/>
      <c r="H198" s="378" t="s">
        <v>1640</v>
      </c>
      <c r="I198" s="378"/>
      <c r="J198" s="378"/>
      <c r="K198" s="257"/>
    </row>
    <row r="199" spans="2:11" ht="5.25" customHeight="1">
      <c r="B199" s="285"/>
      <c r="C199" s="282"/>
      <c r="D199" s="282"/>
      <c r="E199" s="282"/>
      <c r="F199" s="282"/>
      <c r="G199" s="265"/>
      <c r="H199" s="282"/>
      <c r="I199" s="282"/>
      <c r="J199" s="282"/>
      <c r="K199" s="306"/>
    </row>
    <row r="200" spans="2:11" ht="15" customHeight="1">
      <c r="B200" s="285"/>
      <c r="C200" s="265" t="s">
        <v>1630</v>
      </c>
      <c r="D200" s="265"/>
      <c r="E200" s="265"/>
      <c r="F200" s="284" t="s">
        <v>44</v>
      </c>
      <c r="G200" s="265"/>
      <c r="H200" s="376" t="s">
        <v>1641</v>
      </c>
      <c r="I200" s="376"/>
      <c r="J200" s="376"/>
      <c r="K200" s="306"/>
    </row>
    <row r="201" spans="2:11" ht="15" customHeight="1">
      <c r="B201" s="285"/>
      <c r="C201" s="291"/>
      <c r="D201" s="265"/>
      <c r="E201" s="265"/>
      <c r="F201" s="284" t="s">
        <v>45</v>
      </c>
      <c r="G201" s="265"/>
      <c r="H201" s="376" t="s">
        <v>1642</v>
      </c>
      <c r="I201" s="376"/>
      <c r="J201" s="376"/>
      <c r="K201" s="306"/>
    </row>
    <row r="202" spans="2:11" ht="15" customHeight="1">
      <c r="B202" s="285"/>
      <c r="C202" s="291"/>
      <c r="D202" s="265"/>
      <c r="E202" s="265"/>
      <c r="F202" s="284" t="s">
        <v>48</v>
      </c>
      <c r="G202" s="265"/>
      <c r="H202" s="376" t="s">
        <v>1643</v>
      </c>
      <c r="I202" s="376"/>
      <c r="J202" s="376"/>
      <c r="K202" s="306"/>
    </row>
    <row r="203" spans="2:11" ht="15" customHeight="1">
      <c r="B203" s="285"/>
      <c r="C203" s="265"/>
      <c r="D203" s="265"/>
      <c r="E203" s="265"/>
      <c r="F203" s="284" t="s">
        <v>46</v>
      </c>
      <c r="G203" s="265"/>
      <c r="H203" s="376" t="s">
        <v>1644</v>
      </c>
      <c r="I203" s="376"/>
      <c r="J203" s="376"/>
      <c r="K203" s="306"/>
    </row>
    <row r="204" spans="2:11" ht="15" customHeight="1">
      <c r="B204" s="285"/>
      <c r="C204" s="265"/>
      <c r="D204" s="265"/>
      <c r="E204" s="265"/>
      <c r="F204" s="284" t="s">
        <v>47</v>
      </c>
      <c r="G204" s="265"/>
      <c r="H204" s="376" t="s">
        <v>1645</v>
      </c>
      <c r="I204" s="376"/>
      <c r="J204" s="376"/>
      <c r="K204" s="306"/>
    </row>
    <row r="205" spans="2:11" ht="15" customHeight="1">
      <c r="B205" s="285"/>
      <c r="C205" s="265"/>
      <c r="D205" s="265"/>
      <c r="E205" s="265"/>
      <c r="F205" s="284"/>
      <c r="G205" s="265"/>
      <c r="H205" s="265"/>
      <c r="I205" s="265"/>
      <c r="J205" s="265"/>
      <c r="K205" s="306"/>
    </row>
    <row r="206" spans="2:11" ht="15" customHeight="1">
      <c r="B206" s="285"/>
      <c r="C206" s="265" t="s">
        <v>1586</v>
      </c>
      <c r="D206" s="265"/>
      <c r="E206" s="265"/>
      <c r="F206" s="284" t="s">
        <v>80</v>
      </c>
      <c r="G206" s="265"/>
      <c r="H206" s="376" t="s">
        <v>1646</v>
      </c>
      <c r="I206" s="376"/>
      <c r="J206" s="376"/>
      <c r="K206" s="306"/>
    </row>
    <row r="207" spans="2:11" ht="15" customHeight="1">
      <c r="B207" s="285"/>
      <c r="C207" s="291"/>
      <c r="D207" s="265"/>
      <c r="E207" s="265"/>
      <c r="F207" s="284" t="s">
        <v>1483</v>
      </c>
      <c r="G207" s="265"/>
      <c r="H207" s="376" t="s">
        <v>1484</v>
      </c>
      <c r="I207" s="376"/>
      <c r="J207" s="376"/>
      <c r="K207" s="306"/>
    </row>
    <row r="208" spans="2:11" ht="15" customHeight="1">
      <c r="B208" s="285"/>
      <c r="C208" s="265"/>
      <c r="D208" s="265"/>
      <c r="E208" s="265"/>
      <c r="F208" s="284" t="s">
        <v>1481</v>
      </c>
      <c r="G208" s="265"/>
      <c r="H208" s="376" t="s">
        <v>1647</v>
      </c>
      <c r="I208" s="376"/>
      <c r="J208" s="376"/>
      <c r="K208" s="306"/>
    </row>
    <row r="209" spans="2:11" ht="15" customHeight="1">
      <c r="B209" s="323"/>
      <c r="C209" s="291"/>
      <c r="D209" s="291"/>
      <c r="E209" s="291"/>
      <c r="F209" s="284" t="s">
        <v>1485</v>
      </c>
      <c r="G209" s="270"/>
      <c r="H209" s="377" t="s">
        <v>1486</v>
      </c>
      <c r="I209" s="377"/>
      <c r="J209" s="377"/>
      <c r="K209" s="324"/>
    </row>
    <row r="210" spans="2:11" ht="15" customHeight="1">
      <c r="B210" s="323"/>
      <c r="C210" s="291"/>
      <c r="D210" s="291"/>
      <c r="E210" s="291"/>
      <c r="F210" s="284" t="s">
        <v>1487</v>
      </c>
      <c r="G210" s="270"/>
      <c r="H210" s="377" t="s">
        <v>1648</v>
      </c>
      <c r="I210" s="377"/>
      <c r="J210" s="377"/>
      <c r="K210" s="324"/>
    </row>
    <row r="211" spans="2:11" ht="15" customHeight="1">
      <c r="B211" s="323"/>
      <c r="C211" s="291"/>
      <c r="D211" s="291"/>
      <c r="E211" s="291"/>
      <c r="F211" s="325"/>
      <c r="G211" s="270"/>
      <c r="H211" s="326"/>
      <c r="I211" s="326"/>
      <c r="J211" s="326"/>
      <c r="K211" s="324"/>
    </row>
    <row r="212" spans="2:11" ht="15" customHeight="1">
      <c r="B212" s="323"/>
      <c r="C212" s="265" t="s">
        <v>1610</v>
      </c>
      <c r="D212" s="291"/>
      <c r="E212" s="291"/>
      <c r="F212" s="284">
        <v>1</v>
      </c>
      <c r="G212" s="270"/>
      <c r="H212" s="377" t="s">
        <v>1649</v>
      </c>
      <c r="I212" s="377"/>
      <c r="J212" s="377"/>
      <c r="K212" s="324"/>
    </row>
    <row r="213" spans="2:11" ht="15" customHeight="1">
      <c r="B213" s="323"/>
      <c r="C213" s="291"/>
      <c r="D213" s="291"/>
      <c r="E213" s="291"/>
      <c r="F213" s="284">
        <v>2</v>
      </c>
      <c r="G213" s="270"/>
      <c r="H213" s="377" t="s">
        <v>1650</v>
      </c>
      <c r="I213" s="377"/>
      <c r="J213" s="377"/>
      <c r="K213" s="324"/>
    </row>
    <row r="214" spans="2:11" ht="15" customHeight="1">
      <c r="B214" s="323"/>
      <c r="C214" s="291"/>
      <c r="D214" s="291"/>
      <c r="E214" s="291"/>
      <c r="F214" s="284">
        <v>3</v>
      </c>
      <c r="G214" s="270"/>
      <c r="H214" s="377" t="s">
        <v>1651</v>
      </c>
      <c r="I214" s="377"/>
      <c r="J214" s="377"/>
      <c r="K214" s="324"/>
    </row>
    <row r="215" spans="2:11" ht="15" customHeight="1">
      <c r="B215" s="323"/>
      <c r="C215" s="291"/>
      <c r="D215" s="291"/>
      <c r="E215" s="291"/>
      <c r="F215" s="284">
        <v>4</v>
      </c>
      <c r="G215" s="270"/>
      <c r="H215" s="377" t="s">
        <v>1652</v>
      </c>
      <c r="I215" s="377"/>
      <c r="J215" s="377"/>
      <c r="K215" s="324"/>
    </row>
    <row r="216" spans="2:11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algorithmName="SHA-512" hashValue="t9BaSsMuvMaAh3iJGfBMQkdtONlKUn/TO4gEGKHZy6ORVeFiXXGqA+7j+7dRF1WsFHk6BaGKJ5Kqy4xmqCD87w==" saltValue="H0CI0bswVrjIVzOqKuuTI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421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ROUND(SUM(BE86:BE149), 2)</f>
        <v>0</v>
      </c>
      <c r="G30" s="40"/>
      <c r="H30" s="40"/>
      <c r="I30" s="129">
        <v>0.21</v>
      </c>
      <c r="J30" s="128">
        <f>ROUND(ROUND((SUM(BE86:BE149)),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ROUND(SUM(BF86:BF149), 2)</f>
        <v>0</v>
      </c>
      <c r="G31" s="40"/>
      <c r="H31" s="40"/>
      <c r="I31" s="129">
        <v>0.15</v>
      </c>
      <c r="J31" s="128">
        <f>ROUND(ROUND((SUM(BF86:BF149)),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ROUND(SUM(BG86:BG149),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ROUND(SUM(BH86:BH149),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ROUND(SUM(BI86:BI149),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SO03 - Objekt 03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J133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J140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J143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J144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J147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SO03 - Objekt 03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P87+P143</f>
        <v>0</v>
      </c>
      <c r="Q86" s="83"/>
      <c r="R86" s="171">
        <f>R87+R143</f>
        <v>12.103540000000001</v>
      </c>
      <c r="S86" s="83"/>
      <c r="T86" s="172">
        <f>T87+T143</f>
        <v>5.72</v>
      </c>
      <c r="AT86" s="22" t="s">
        <v>72</v>
      </c>
      <c r="AU86" s="22" t="s">
        <v>185</v>
      </c>
      <c r="BK86" s="173">
        <f>BK87+BK143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P88+P102+P105+P112+P133+P140</f>
        <v>0</v>
      </c>
      <c r="Q87" s="182"/>
      <c r="R87" s="183">
        <f>R88+R102+R105+R112+R133+R140</f>
        <v>12.103540000000001</v>
      </c>
      <c r="S87" s="182"/>
      <c r="T87" s="184">
        <f>T88+T102+T105+T112+T133+T140</f>
        <v>5.72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BK88+BK102+BK105+BK112+BK133+BK140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SUM(P89:P101)</f>
        <v>0</v>
      </c>
      <c r="Q88" s="182"/>
      <c r="R88" s="183">
        <f>SUM(R89:R101)</f>
        <v>0</v>
      </c>
      <c r="S88" s="182"/>
      <c r="T88" s="184">
        <f>SUM(T89:T101)</f>
        <v>5.72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422</v>
      </c>
      <c r="F89" s="193" t="s">
        <v>423</v>
      </c>
      <c r="G89" s="194" t="s">
        <v>217</v>
      </c>
      <c r="H89" s="195">
        <v>12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0.23499999999999999</v>
      </c>
      <c r="T89" s="201">
        <f>S89*H89</f>
        <v>2.82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424</v>
      </c>
    </row>
    <row r="90" spans="2:65" s="1" customFormat="1" ht="40.5">
      <c r="B90" s="39"/>
      <c r="C90" s="61"/>
      <c r="D90" s="203" t="s">
        <v>221</v>
      </c>
      <c r="E90" s="61"/>
      <c r="F90" s="204" t="s">
        <v>425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10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2.9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426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1.02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427</v>
      </c>
    </row>
    <row r="94" spans="2:65" s="1" customFormat="1" ht="27">
      <c r="B94" s="39"/>
      <c r="C94" s="61"/>
      <c r="D94" s="203" t="s">
        <v>221</v>
      </c>
      <c r="E94" s="61"/>
      <c r="F94" s="204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" customFormat="1" ht="22.5" customHeight="1">
      <c r="B95" s="39"/>
      <c r="C95" s="191" t="s">
        <v>219</v>
      </c>
      <c r="D95" s="191" t="s">
        <v>214</v>
      </c>
      <c r="E95" s="192" t="s">
        <v>242</v>
      </c>
      <c r="F95" s="193" t="s">
        <v>243</v>
      </c>
      <c r="G95" s="194" t="s">
        <v>232</v>
      </c>
      <c r="H95" s="195">
        <v>1.02</v>
      </c>
      <c r="I95" s="196"/>
      <c r="J95" s="197">
        <f>ROUND(I95*H95,2)</f>
        <v>0</v>
      </c>
      <c r="K95" s="193" t="s">
        <v>218</v>
      </c>
      <c r="L95" s="59"/>
      <c r="M95" s="198" t="s">
        <v>22</v>
      </c>
      <c r="N95" s="199" t="s">
        <v>44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219</v>
      </c>
      <c r="AT95" s="22" t="s">
        <v>214</v>
      </c>
      <c r="AU95" s="22" t="s">
        <v>82</v>
      </c>
      <c r="AY95" s="22" t="s">
        <v>212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219</v>
      </c>
      <c r="BM95" s="22" t="s">
        <v>428</v>
      </c>
    </row>
    <row r="96" spans="2:65" s="1" customFormat="1" ht="40.5">
      <c r="B96" s="39"/>
      <c r="C96" s="61"/>
      <c r="D96" s="203" t="s">
        <v>221</v>
      </c>
      <c r="E96" s="61"/>
      <c r="F96" s="204" t="s">
        <v>245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221</v>
      </c>
      <c r="AU96" s="22" t="s">
        <v>82</v>
      </c>
    </row>
    <row r="97" spans="2:65" s="1" customFormat="1" ht="22.5" customHeight="1">
      <c r="B97" s="39"/>
      <c r="C97" s="191" t="s">
        <v>241</v>
      </c>
      <c r="D97" s="191" t="s">
        <v>214</v>
      </c>
      <c r="E97" s="192" t="s">
        <v>247</v>
      </c>
      <c r="F97" s="193" t="s">
        <v>248</v>
      </c>
      <c r="G97" s="194" t="s">
        <v>232</v>
      </c>
      <c r="H97" s="195">
        <v>1.02</v>
      </c>
      <c r="I97" s="196"/>
      <c r="J97" s="197">
        <f>ROUND(I97*H97,2)</f>
        <v>0</v>
      </c>
      <c r="K97" s="193" t="s">
        <v>218</v>
      </c>
      <c r="L97" s="59"/>
      <c r="M97" s="198" t="s">
        <v>22</v>
      </c>
      <c r="N97" s="199" t="s">
        <v>44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219</v>
      </c>
      <c r="AT97" s="22" t="s">
        <v>214</v>
      </c>
      <c r="AU97" s="22" t="s">
        <v>82</v>
      </c>
      <c r="AY97" s="22" t="s">
        <v>212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219</v>
      </c>
      <c r="BM97" s="22" t="s">
        <v>429</v>
      </c>
    </row>
    <row r="98" spans="2:65" s="1" customFormat="1" ht="13.5">
      <c r="B98" s="39"/>
      <c r="C98" s="61"/>
      <c r="D98" s="203" t="s">
        <v>221</v>
      </c>
      <c r="E98" s="61"/>
      <c r="F98" s="204" t="s">
        <v>248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221</v>
      </c>
      <c r="AU98" s="22" t="s">
        <v>82</v>
      </c>
    </row>
    <row r="99" spans="2:65" s="1" customFormat="1" ht="22.5" customHeight="1">
      <c r="B99" s="39"/>
      <c r="C99" s="191" t="s">
        <v>246</v>
      </c>
      <c r="D99" s="191" t="s">
        <v>214</v>
      </c>
      <c r="E99" s="192" t="s">
        <v>251</v>
      </c>
      <c r="F99" s="193" t="s">
        <v>252</v>
      </c>
      <c r="G99" s="194" t="s">
        <v>253</v>
      </c>
      <c r="H99" s="195">
        <v>2.1419999999999999</v>
      </c>
      <c r="I99" s="196"/>
      <c r="J99" s="197">
        <f>ROUND(I99*H99,2)</f>
        <v>0</v>
      </c>
      <c r="K99" s="193" t="s">
        <v>218</v>
      </c>
      <c r="L99" s="59"/>
      <c r="M99" s="198" t="s">
        <v>22</v>
      </c>
      <c r="N99" s="199" t="s">
        <v>44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219</v>
      </c>
      <c r="AT99" s="22" t="s">
        <v>214</v>
      </c>
      <c r="AU99" s="22" t="s">
        <v>82</v>
      </c>
      <c r="AY99" s="22" t="s">
        <v>212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219</v>
      </c>
      <c r="BM99" s="22" t="s">
        <v>430</v>
      </c>
    </row>
    <row r="100" spans="2:65" s="1" customFormat="1" ht="13.5">
      <c r="B100" s="39"/>
      <c r="C100" s="61"/>
      <c r="D100" s="206" t="s">
        <v>221</v>
      </c>
      <c r="E100" s="61"/>
      <c r="F100" s="207" t="s">
        <v>255</v>
      </c>
      <c r="G100" s="61"/>
      <c r="H100" s="61"/>
      <c r="I100" s="161"/>
      <c r="J100" s="61"/>
      <c r="K100" s="61"/>
      <c r="L100" s="59"/>
      <c r="M100" s="205"/>
      <c r="N100" s="40"/>
      <c r="O100" s="40"/>
      <c r="P100" s="40"/>
      <c r="Q100" s="40"/>
      <c r="R100" s="40"/>
      <c r="S100" s="40"/>
      <c r="T100" s="76"/>
      <c r="AT100" s="22" t="s">
        <v>221</v>
      </c>
      <c r="AU100" s="22" t="s">
        <v>82</v>
      </c>
    </row>
    <row r="101" spans="2:65" s="11" customFormat="1" ht="13.5">
      <c r="B101" s="208"/>
      <c r="C101" s="209"/>
      <c r="D101" s="206" t="s">
        <v>235</v>
      </c>
      <c r="E101" s="219" t="s">
        <v>22</v>
      </c>
      <c r="F101" s="220" t="s">
        <v>431</v>
      </c>
      <c r="G101" s="209"/>
      <c r="H101" s="221">
        <v>2.1419999999999999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235</v>
      </c>
      <c r="AU101" s="218" t="s">
        <v>82</v>
      </c>
      <c r="AV101" s="11" t="s">
        <v>82</v>
      </c>
      <c r="AW101" s="11" t="s">
        <v>37</v>
      </c>
      <c r="AX101" s="11" t="s">
        <v>24</v>
      </c>
      <c r="AY101" s="218" t="s">
        <v>212</v>
      </c>
    </row>
    <row r="102" spans="2:65" s="10" customFormat="1" ht="29.85" customHeight="1">
      <c r="B102" s="174"/>
      <c r="C102" s="175"/>
      <c r="D102" s="188" t="s">
        <v>72</v>
      </c>
      <c r="E102" s="189" t="s">
        <v>82</v>
      </c>
      <c r="F102" s="189" t="s">
        <v>257</v>
      </c>
      <c r="G102" s="175"/>
      <c r="H102" s="175"/>
      <c r="I102" s="178"/>
      <c r="J102" s="190">
        <f>BK102</f>
        <v>0</v>
      </c>
      <c r="K102" s="175"/>
      <c r="L102" s="180"/>
      <c r="M102" s="181"/>
      <c r="N102" s="182"/>
      <c r="O102" s="182"/>
      <c r="P102" s="183">
        <f>SUM(P103:P104)</f>
        <v>0</v>
      </c>
      <c r="Q102" s="182"/>
      <c r="R102" s="183">
        <f>SUM(R103:R104)</f>
        <v>0</v>
      </c>
      <c r="S102" s="182"/>
      <c r="T102" s="184">
        <f>SUM(T103:T104)</f>
        <v>0</v>
      </c>
      <c r="AR102" s="185" t="s">
        <v>24</v>
      </c>
      <c r="AT102" s="186" t="s">
        <v>72</v>
      </c>
      <c r="AU102" s="186" t="s">
        <v>24</v>
      </c>
      <c r="AY102" s="185" t="s">
        <v>212</v>
      </c>
      <c r="BK102" s="187">
        <f>SUM(BK103:BK104)</f>
        <v>0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259</v>
      </c>
      <c r="F103" s="193" t="s">
        <v>260</v>
      </c>
      <c r="G103" s="194" t="s">
        <v>217</v>
      </c>
      <c r="H103" s="195">
        <v>12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432</v>
      </c>
    </row>
    <row r="104" spans="2:65" s="1" customFormat="1" ht="27">
      <c r="B104" s="39"/>
      <c r="C104" s="61"/>
      <c r="D104" s="206" t="s">
        <v>221</v>
      </c>
      <c r="E104" s="61"/>
      <c r="F104" s="207" t="s">
        <v>262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0" customFormat="1" ht="29.85" customHeight="1">
      <c r="B105" s="174"/>
      <c r="C105" s="175"/>
      <c r="D105" s="188" t="s">
        <v>72</v>
      </c>
      <c r="E105" s="189" t="s">
        <v>241</v>
      </c>
      <c r="F105" s="189" t="s">
        <v>263</v>
      </c>
      <c r="G105" s="175"/>
      <c r="H105" s="175"/>
      <c r="I105" s="178"/>
      <c r="J105" s="190">
        <f>BK105</f>
        <v>0</v>
      </c>
      <c r="K105" s="175"/>
      <c r="L105" s="180"/>
      <c r="M105" s="181"/>
      <c r="N105" s="182"/>
      <c r="O105" s="182"/>
      <c r="P105" s="183">
        <f>SUM(P106:P111)</f>
        <v>0</v>
      </c>
      <c r="Q105" s="182"/>
      <c r="R105" s="183">
        <f>SUM(R106:R111)</f>
        <v>8.5056000000000012</v>
      </c>
      <c r="S105" s="182"/>
      <c r="T105" s="184">
        <f>SUM(T106:T111)</f>
        <v>0</v>
      </c>
      <c r="AR105" s="185" t="s">
        <v>24</v>
      </c>
      <c r="AT105" s="186" t="s">
        <v>72</v>
      </c>
      <c r="AU105" s="186" t="s">
        <v>24</v>
      </c>
      <c r="AY105" s="185" t="s">
        <v>212</v>
      </c>
      <c r="BK105" s="187">
        <f>SUM(BK106:BK111)</f>
        <v>0</v>
      </c>
    </row>
    <row r="106" spans="2:65" s="1" customFormat="1" ht="22.5" customHeight="1">
      <c r="B106" s="39"/>
      <c r="C106" s="191" t="s">
        <v>258</v>
      </c>
      <c r="D106" s="191" t="s">
        <v>214</v>
      </c>
      <c r="E106" s="192" t="s">
        <v>265</v>
      </c>
      <c r="F106" s="193" t="s">
        <v>266</v>
      </c>
      <c r="G106" s="194" t="s">
        <v>217</v>
      </c>
      <c r="H106" s="195">
        <v>12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0.47260000000000002</v>
      </c>
      <c r="R106" s="200">
        <f>Q106*H106</f>
        <v>5.6712000000000007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433</v>
      </c>
    </row>
    <row r="107" spans="2:65" s="1" customFormat="1" ht="13.5">
      <c r="B107" s="39"/>
      <c r="C107" s="61"/>
      <c r="D107" s="203" t="s">
        <v>221</v>
      </c>
      <c r="E107" s="61"/>
      <c r="F107" s="204" t="s">
        <v>268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" customFormat="1" ht="22.5" customHeight="1">
      <c r="B108" s="39"/>
      <c r="C108" s="191" t="s">
        <v>264</v>
      </c>
      <c r="D108" s="191" t="s">
        <v>214</v>
      </c>
      <c r="E108" s="192" t="s">
        <v>269</v>
      </c>
      <c r="F108" s="193" t="s">
        <v>270</v>
      </c>
      <c r="G108" s="194" t="s">
        <v>217</v>
      </c>
      <c r="H108" s="195">
        <v>12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0.1837</v>
      </c>
      <c r="R108" s="200">
        <f>Q108*H108</f>
        <v>2.2044000000000001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434</v>
      </c>
    </row>
    <row r="109" spans="2:65" s="1" customFormat="1" ht="27">
      <c r="B109" s="39"/>
      <c r="C109" s="61"/>
      <c r="D109" s="203" t="s">
        <v>221</v>
      </c>
      <c r="E109" s="61"/>
      <c r="F109" s="204" t="s">
        <v>272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275</v>
      </c>
      <c r="F110" s="224" t="s">
        <v>276</v>
      </c>
      <c r="G110" s="225" t="s">
        <v>253</v>
      </c>
      <c r="H110" s="226">
        <v>0.63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1</v>
      </c>
      <c r="R110" s="200">
        <f>Q110*H110</f>
        <v>0.63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435</v>
      </c>
    </row>
    <row r="111" spans="2:65" s="1" customFormat="1" ht="27">
      <c r="B111" s="39"/>
      <c r="C111" s="61"/>
      <c r="D111" s="206" t="s">
        <v>221</v>
      </c>
      <c r="E111" s="61"/>
      <c r="F111" s="207" t="s">
        <v>278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264</v>
      </c>
      <c r="F112" s="189" t="s">
        <v>279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SUM(P113:P132)</f>
        <v>0</v>
      </c>
      <c r="Q112" s="182"/>
      <c r="R112" s="183">
        <f>SUM(R113:R132)</f>
        <v>3.5979399999999999</v>
      </c>
      <c r="S112" s="182"/>
      <c r="T112" s="184">
        <f>SUM(T113:T132)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SUM(BK113:BK132)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281</v>
      </c>
      <c r="F113" s="193" t="s">
        <v>282</v>
      </c>
      <c r="G113" s="194" t="s">
        <v>283</v>
      </c>
      <c r="H113" s="195">
        <v>1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436</v>
      </c>
    </row>
    <row r="114" spans="2:65" s="1" customFormat="1" ht="27">
      <c r="B114" s="39"/>
      <c r="C114" s="61"/>
      <c r="D114" s="203" t="s">
        <v>221</v>
      </c>
      <c r="E114" s="61"/>
      <c r="F114" s="204" t="s">
        <v>285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" customFormat="1" ht="22.5" customHeight="1">
      <c r="B115" s="39"/>
      <c r="C115" s="191" t="s">
        <v>280</v>
      </c>
      <c r="D115" s="191" t="s">
        <v>214</v>
      </c>
      <c r="E115" s="192" t="s">
        <v>287</v>
      </c>
      <c r="F115" s="193" t="s">
        <v>288</v>
      </c>
      <c r="G115" s="194" t="s">
        <v>283</v>
      </c>
      <c r="H115" s="195">
        <v>30</v>
      </c>
      <c r="I115" s="196"/>
      <c r="J115" s="197">
        <f>ROUND(I115*H115,2)</f>
        <v>0</v>
      </c>
      <c r="K115" s="193" t="s">
        <v>218</v>
      </c>
      <c r="L115" s="59"/>
      <c r="M115" s="198" t="s">
        <v>22</v>
      </c>
      <c r="N115" s="199" t="s">
        <v>44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2" t="s">
        <v>219</v>
      </c>
      <c r="AT115" s="22" t="s">
        <v>214</v>
      </c>
      <c r="AU115" s="22" t="s">
        <v>82</v>
      </c>
      <c r="AY115" s="22" t="s">
        <v>212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219</v>
      </c>
      <c r="BM115" s="22" t="s">
        <v>437</v>
      </c>
    </row>
    <row r="116" spans="2:65" s="1" customFormat="1" ht="27">
      <c r="B116" s="39"/>
      <c r="C116" s="61"/>
      <c r="D116" s="203" t="s">
        <v>221</v>
      </c>
      <c r="E116" s="61"/>
      <c r="F116" s="204" t="s">
        <v>290</v>
      </c>
      <c r="G116" s="61"/>
      <c r="H116" s="61"/>
      <c r="I116" s="161"/>
      <c r="J116" s="61"/>
      <c r="K116" s="61"/>
      <c r="L116" s="59"/>
      <c r="M116" s="205"/>
      <c r="N116" s="40"/>
      <c r="O116" s="40"/>
      <c r="P116" s="40"/>
      <c r="Q116" s="40"/>
      <c r="R116" s="40"/>
      <c r="S116" s="40"/>
      <c r="T116" s="76"/>
      <c r="AT116" s="22" t="s">
        <v>221</v>
      </c>
      <c r="AU116" s="22" t="s">
        <v>82</v>
      </c>
    </row>
    <row r="117" spans="2:65" s="1" customFormat="1" ht="22.5" customHeight="1">
      <c r="B117" s="39"/>
      <c r="C117" s="191" t="s">
        <v>286</v>
      </c>
      <c r="D117" s="191" t="s">
        <v>214</v>
      </c>
      <c r="E117" s="192" t="s">
        <v>292</v>
      </c>
      <c r="F117" s="193" t="s">
        <v>293</v>
      </c>
      <c r="G117" s="194" t="s">
        <v>283</v>
      </c>
      <c r="H117" s="195">
        <v>2</v>
      </c>
      <c r="I117" s="196"/>
      <c r="J117" s="197">
        <f>ROUND(I117*H117,2)</f>
        <v>0</v>
      </c>
      <c r="K117" s="193" t="s">
        <v>218</v>
      </c>
      <c r="L117" s="59"/>
      <c r="M117" s="198" t="s">
        <v>22</v>
      </c>
      <c r="N117" s="199" t="s">
        <v>44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219</v>
      </c>
      <c r="AT117" s="22" t="s">
        <v>214</v>
      </c>
      <c r="AU117" s="22" t="s">
        <v>82</v>
      </c>
      <c r="AY117" s="22" t="s">
        <v>212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219</v>
      </c>
      <c r="BM117" s="22" t="s">
        <v>438</v>
      </c>
    </row>
    <row r="118" spans="2:65" s="1" customFormat="1" ht="13.5">
      <c r="B118" s="39"/>
      <c r="C118" s="61"/>
      <c r="D118" s="203" t="s">
        <v>221</v>
      </c>
      <c r="E118" s="61"/>
      <c r="F118" s="204" t="s">
        <v>295</v>
      </c>
      <c r="G118" s="61"/>
      <c r="H118" s="61"/>
      <c r="I118" s="161"/>
      <c r="J118" s="61"/>
      <c r="K118" s="61"/>
      <c r="L118" s="59"/>
      <c r="M118" s="205"/>
      <c r="N118" s="40"/>
      <c r="O118" s="40"/>
      <c r="P118" s="40"/>
      <c r="Q118" s="40"/>
      <c r="R118" s="40"/>
      <c r="S118" s="40"/>
      <c r="T118" s="76"/>
      <c r="AT118" s="22" t="s">
        <v>221</v>
      </c>
      <c r="AU118" s="22" t="s">
        <v>82</v>
      </c>
    </row>
    <row r="119" spans="2:65" s="1" customFormat="1" ht="22.5" customHeight="1">
      <c r="B119" s="39"/>
      <c r="C119" s="191" t="s">
        <v>291</v>
      </c>
      <c r="D119" s="191" t="s">
        <v>214</v>
      </c>
      <c r="E119" s="192" t="s">
        <v>296</v>
      </c>
      <c r="F119" s="193" t="s">
        <v>297</v>
      </c>
      <c r="G119" s="194" t="s">
        <v>283</v>
      </c>
      <c r="H119" s="195">
        <v>30</v>
      </c>
      <c r="I119" s="196"/>
      <c r="J119" s="197">
        <f>ROUND(I119*H119,2)</f>
        <v>0</v>
      </c>
      <c r="K119" s="193" t="s">
        <v>218</v>
      </c>
      <c r="L119" s="59"/>
      <c r="M119" s="198" t="s">
        <v>22</v>
      </c>
      <c r="N119" s="199" t="s">
        <v>44</v>
      </c>
      <c r="O119" s="40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2" t="s">
        <v>219</v>
      </c>
      <c r="AT119" s="22" t="s">
        <v>214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439</v>
      </c>
    </row>
    <row r="120" spans="2:65" s="1" customFormat="1" ht="27">
      <c r="B120" s="39"/>
      <c r="C120" s="61"/>
      <c r="D120" s="203" t="s">
        <v>221</v>
      </c>
      <c r="E120" s="61"/>
      <c r="F120" s="204" t="s">
        <v>299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" customFormat="1" ht="22.5" customHeight="1">
      <c r="B121" s="39"/>
      <c r="C121" s="191" t="s">
        <v>10</v>
      </c>
      <c r="D121" s="191" t="s">
        <v>214</v>
      </c>
      <c r="E121" s="192" t="s">
        <v>301</v>
      </c>
      <c r="F121" s="193" t="s">
        <v>302</v>
      </c>
      <c r="G121" s="194" t="s">
        <v>283</v>
      </c>
      <c r="H121" s="195">
        <v>10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440</v>
      </c>
    </row>
    <row r="122" spans="2:65" s="1" customFormat="1" ht="13.5">
      <c r="B122" s="39"/>
      <c r="C122" s="61"/>
      <c r="D122" s="203" t="s">
        <v>221</v>
      </c>
      <c r="E122" s="61"/>
      <c r="F122" s="204" t="s">
        <v>304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300</v>
      </c>
      <c r="D123" s="191" t="s">
        <v>214</v>
      </c>
      <c r="E123" s="192" t="s">
        <v>306</v>
      </c>
      <c r="F123" s="193" t="s">
        <v>307</v>
      </c>
      <c r="G123" s="194" t="s">
        <v>283</v>
      </c>
      <c r="H123" s="195">
        <v>30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441</v>
      </c>
    </row>
    <row r="124" spans="2:65" s="1" customFormat="1" ht="27">
      <c r="B124" s="39"/>
      <c r="C124" s="61"/>
      <c r="D124" s="203" t="s">
        <v>221</v>
      </c>
      <c r="E124" s="61"/>
      <c r="F124" s="204" t="s">
        <v>309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305</v>
      </c>
      <c r="D125" s="191" t="s">
        <v>214</v>
      </c>
      <c r="E125" s="192" t="s">
        <v>321</v>
      </c>
      <c r="F125" s="193" t="s">
        <v>322</v>
      </c>
      <c r="G125" s="194" t="s">
        <v>225</v>
      </c>
      <c r="H125" s="195">
        <v>10.5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2.0000000000000001E-4</v>
      </c>
      <c r="R125" s="200">
        <f>Q125*H125</f>
        <v>2.1000000000000003E-3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442</v>
      </c>
    </row>
    <row r="126" spans="2:65" s="1" customFormat="1" ht="13.5">
      <c r="B126" s="39"/>
      <c r="C126" s="61"/>
      <c r="D126" s="203" t="s">
        <v>221</v>
      </c>
      <c r="E126" s="61"/>
      <c r="F126" s="204" t="s">
        <v>324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310</v>
      </c>
      <c r="D127" s="191" t="s">
        <v>214</v>
      </c>
      <c r="E127" s="192" t="s">
        <v>325</v>
      </c>
      <c r="F127" s="193" t="s">
        <v>326</v>
      </c>
      <c r="G127" s="194" t="s">
        <v>225</v>
      </c>
      <c r="H127" s="195">
        <v>16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0.16849</v>
      </c>
      <c r="R127" s="200">
        <f>Q127*H127</f>
        <v>2.69584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443</v>
      </c>
    </row>
    <row r="128" spans="2:65" s="1" customFormat="1" ht="27">
      <c r="B128" s="39"/>
      <c r="C128" s="61"/>
      <c r="D128" s="203" t="s">
        <v>221</v>
      </c>
      <c r="E128" s="61"/>
      <c r="F128" s="204" t="s">
        <v>328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222" t="s">
        <v>315</v>
      </c>
      <c r="D129" s="222" t="s">
        <v>274</v>
      </c>
      <c r="E129" s="223" t="s">
        <v>444</v>
      </c>
      <c r="F129" s="224" t="s">
        <v>445</v>
      </c>
      <c r="G129" s="225" t="s">
        <v>225</v>
      </c>
      <c r="H129" s="226">
        <v>6</v>
      </c>
      <c r="I129" s="227"/>
      <c r="J129" s="228">
        <f>ROUND(I129*H129,2)</f>
        <v>0</v>
      </c>
      <c r="K129" s="224" t="s">
        <v>218</v>
      </c>
      <c r="L129" s="229"/>
      <c r="M129" s="230" t="s">
        <v>22</v>
      </c>
      <c r="N129" s="231" t="s">
        <v>44</v>
      </c>
      <c r="O129" s="40"/>
      <c r="P129" s="200">
        <f>O129*H129</f>
        <v>0</v>
      </c>
      <c r="Q129" s="200">
        <v>0.15</v>
      </c>
      <c r="R129" s="200">
        <f>Q129*H129</f>
        <v>0.89999999999999991</v>
      </c>
      <c r="S129" s="200">
        <v>0</v>
      </c>
      <c r="T129" s="201">
        <f>S129*H129</f>
        <v>0</v>
      </c>
      <c r="AR129" s="22" t="s">
        <v>258</v>
      </c>
      <c r="AT129" s="22" t="s">
        <v>274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446</v>
      </c>
    </row>
    <row r="130" spans="2:65" s="1" customFormat="1" ht="27">
      <c r="B130" s="39"/>
      <c r="C130" s="61"/>
      <c r="D130" s="203" t="s">
        <v>221</v>
      </c>
      <c r="E130" s="61"/>
      <c r="F130" s="204" t="s">
        <v>447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" customFormat="1" ht="22.5" customHeight="1">
      <c r="B131" s="39"/>
      <c r="C131" s="191" t="s">
        <v>320</v>
      </c>
      <c r="D131" s="191" t="s">
        <v>214</v>
      </c>
      <c r="E131" s="192" t="s">
        <v>448</v>
      </c>
      <c r="F131" s="193" t="s">
        <v>449</v>
      </c>
      <c r="G131" s="194" t="s">
        <v>283</v>
      </c>
      <c r="H131" s="195">
        <v>6</v>
      </c>
      <c r="I131" s="196"/>
      <c r="J131" s="197">
        <f>ROUND(I131*H131,2)</f>
        <v>0</v>
      </c>
      <c r="K131" s="193" t="s">
        <v>22</v>
      </c>
      <c r="L131" s="59"/>
      <c r="M131" s="198" t="s">
        <v>22</v>
      </c>
      <c r="N131" s="199" t="s">
        <v>44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219</v>
      </c>
      <c r="AT131" s="22" t="s">
        <v>214</v>
      </c>
      <c r="AU131" s="22" t="s">
        <v>82</v>
      </c>
      <c r="AY131" s="22" t="s">
        <v>212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219</v>
      </c>
      <c r="BM131" s="22" t="s">
        <v>450</v>
      </c>
    </row>
    <row r="132" spans="2:65" s="1" customFormat="1" ht="22.5" customHeight="1">
      <c r="B132" s="39"/>
      <c r="C132" s="191" t="s">
        <v>9</v>
      </c>
      <c r="D132" s="191" t="s">
        <v>214</v>
      </c>
      <c r="E132" s="192" t="s">
        <v>451</v>
      </c>
      <c r="F132" s="193" t="s">
        <v>452</v>
      </c>
      <c r="G132" s="194" t="s">
        <v>283</v>
      </c>
      <c r="H132" s="195">
        <v>1</v>
      </c>
      <c r="I132" s="196"/>
      <c r="J132" s="197">
        <f>ROUND(I132*H132,2)</f>
        <v>0</v>
      </c>
      <c r="K132" s="193" t="s">
        <v>22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453</v>
      </c>
    </row>
    <row r="133" spans="2:65" s="10" customFormat="1" ht="29.85" customHeight="1">
      <c r="B133" s="174"/>
      <c r="C133" s="175"/>
      <c r="D133" s="188" t="s">
        <v>72</v>
      </c>
      <c r="E133" s="189" t="s">
        <v>343</v>
      </c>
      <c r="F133" s="189" t="s">
        <v>344</v>
      </c>
      <c r="G133" s="175"/>
      <c r="H133" s="175"/>
      <c r="I133" s="178"/>
      <c r="J133" s="190">
        <f>BK133</f>
        <v>0</v>
      </c>
      <c r="K133" s="175"/>
      <c r="L133" s="180"/>
      <c r="M133" s="181"/>
      <c r="N133" s="182"/>
      <c r="O133" s="182"/>
      <c r="P133" s="183">
        <f>SUM(P134:P139)</f>
        <v>0</v>
      </c>
      <c r="Q133" s="182"/>
      <c r="R133" s="183">
        <f>SUM(R134:R139)</f>
        <v>0</v>
      </c>
      <c r="S133" s="182"/>
      <c r="T133" s="184">
        <f>SUM(T134:T139)</f>
        <v>0</v>
      </c>
      <c r="AR133" s="185" t="s">
        <v>24</v>
      </c>
      <c r="AT133" s="186" t="s">
        <v>72</v>
      </c>
      <c r="AU133" s="186" t="s">
        <v>24</v>
      </c>
      <c r="AY133" s="185" t="s">
        <v>212</v>
      </c>
      <c r="BK133" s="187">
        <f>SUM(BK134:BK139)</f>
        <v>0</v>
      </c>
    </row>
    <row r="134" spans="2:65" s="1" customFormat="1" ht="22.5" customHeight="1">
      <c r="B134" s="39"/>
      <c r="C134" s="191" t="s">
        <v>329</v>
      </c>
      <c r="D134" s="191" t="s">
        <v>214</v>
      </c>
      <c r="E134" s="192" t="s">
        <v>346</v>
      </c>
      <c r="F134" s="193" t="s">
        <v>347</v>
      </c>
      <c r="G134" s="194" t="s">
        <v>253</v>
      </c>
      <c r="H134" s="195">
        <v>5.72</v>
      </c>
      <c r="I134" s="196"/>
      <c r="J134" s="197">
        <f>ROUND(I134*H134,2)</f>
        <v>0</v>
      </c>
      <c r="K134" s="193" t="s">
        <v>218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454</v>
      </c>
    </row>
    <row r="135" spans="2:65" s="1" customFormat="1" ht="27">
      <c r="B135" s="39"/>
      <c r="C135" s="61"/>
      <c r="D135" s="203" t="s">
        <v>221</v>
      </c>
      <c r="E135" s="61"/>
      <c r="F135" s="204" t="s">
        <v>349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191" t="s">
        <v>333</v>
      </c>
      <c r="D136" s="191" t="s">
        <v>214</v>
      </c>
      <c r="E136" s="192" t="s">
        <v>351</v>
      </c>
      <c r="F136" s="193" t="s">
        <v>455</v>
      </c>
      <c r="G136" s="194" t="s">
        <v>253</v>
      </c>
      <c r="H136" s="195">
        <v>5.72</v>
      </c>
      <c r="I136" s="196"/>
      <c r="J136" s="197">
        <f>ROUND(I136*H136,2)</f>
        <v>0</v>
      </c>
      <c r="K136" s="193" t="s">
        <v>218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456</v>
      </c>
    </row>
    <row r="137" spans="2:65" s="1" customFormat="1" ht="27">
      <c r="B137" s="39"/>
      <c r="C137" s="61"/>
      <c r="D137" s="203" t="s">
        <v>221</v>
      </c>
      <c r="E137" s="61"/>
      <c r="F137" s="204" t="s">
        <v>354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" customFormat="1" ht="22.5" customHeight="1">
      <c r="B138" s="39"/>
      <c r="C138" s="191" t="s">
        <v>338</v>
      </c>
      <c r="D138" s="191" t="s">
        <v>214</v>
      </c>
      <c r="E138" s="192" t="s">
        <v>356</v>
      </c>
      <c r="F138" s="193" t="s">
        <v>357</v>
      </c>
      <c r="G138" s="194" t="s">
        <v>253</v>
      </c>
      <c r="H138" s="195">
        <v>5.72</v>
      </c>
      <c r="I138" s="196"/>
      <c r="J138" s="197">
        <f>ROUND(I138*H138,2)</f>
        <v>0</v>
      </c>
      <c r="K138" s="193" t="s">
        <v>218</v>
      </c>
      <c r="L138" s="59"/>
      <c r="M138" s="198" t="s">
        <v>22</v>
      </c>
      <c r="N138" s="199" t="s">
        <v>44</v>
      </c>
      <c r="O138" s="40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2" t="s">
        <v>219</v>
      </c>
      <c r="AT138" s="22" t="s">
        <v>214</v>
      </c>
      <c r="AU138" s="22" t="s">
        <v>82</v>
      </c>
      <c r="AY138" s="22" t="s">
        <v>212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219</v>
      </c>
      <c r="BM138" s="22" t="s">
        <v>457</v>
      </c>
    </row>
    <row r="139" spans="2:65" s="1" customFormat="1" ht="13.5">
      <c r="B139" s="39"/>
      <c r="C139" s="61"/>
      <c r="D139" s="206" t="s">
        <v>221</v>
      </c>
      <c r="E139" s="61"/>
      <c r="F139" s="207" t="s">
        <v>359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221</v>
      </c>
      <c r="AU139" s="22" t="s">
        <v>82</v>
      </c>
    </row>
    <row r="140" spans="2:65" s="10" customFormat="1" ht="29.85" customHeight="1">
      <c r="B140" s="174"/>
      <c r="C140" s="175"/>
      <c r="D140" s="188" t="s">
        <v>72</v>
      </c>
      <c r="E140" s="189" t="s">
        <v>360</v>
      </c>
      <c r="F140" s="189" t="s">
        <v>361</v>
      </c>
      <c r="G140" s="175"/>
      <c r="H140" s="175"/>
      <c r="I140" s="178"/>
      <c r="J140" s="190">
        <f>BK140</f>
        <v>0</v>
      </c>
      <c r="K140" s="175"/>
      <c r="L140" s="180"/>
      <c r="M140" s="181"/>
      <c r="N140" s="182"/>
      <c r="O140" s="182"/>
      <c r="P140" s="183">
        <f>SUM(P141:P142)</f>
        <v>0</v>
      </c>
      <c r="Q140" s="182"/>
      <c r="R140" s="183">
        <f>SUM(R141:R142)</f>
        <v>0</v>
      </c>
      <c r="S140" s="182"/>
      <c r="T140" s="184">
        <f>SUM(T141:T142)</f>
        <v>0</v>
      </c>
      <c r="AR140" s="185" t="s">
        <v>24</v>
      </c>
      <c r="AT140" s="186" t="s">
        <v>72</v>
      </c>
      <c r="AU140" s="186" t="s">
        <v>24</v>
      </c>
      <c r="AY140" s="185" t="s">
        <v>212</v>
      </c>
      <c r="BK140" s="187">
        <f>SUM(BK141:BK142)</f>
        <v>0</v>
      </c>
    </row>
    <row r="141" spans="2:65" s="1" customFormat="1" ht="22.5" customHeight="1">
      <c r="B141" s="39"/>
      <c r="C141" s="191" t="s">
        <v>345</v>
      </c>
      <c r="D141" s="191" t="s">
        <v>214</v>
      </c>
      <c r="E141" s="192" t="s">
        <v>458</v>
      </c>
      <c r="F141" s="193" t="s">
        <v>459</v>
      </c>
      <c r="G141" s="194" t="s">
        <v>253</v>
      </c>
      <c r="H141" s="195">
        <v>12.103999999999999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460</v>
      </c>
    </row>
    <row r="142" spans="2:65" s="1" customFormat="1" ht="27">
      <c r="B142" s="39"/>
      <c r="C142" s="61"/>
      <c r="D142" s="206" t="s">
        <v>221</v>
      </c>
      <c r="E142" s="61"/>
      <c r="F142" s="207" t="s">
        <v>461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0" customFormat="1" ht="37.35" customHeight="1">
      <c r="B143" s="174"/>
      <c r="C143" s="175"/>
      <c r="D143" s="176" t="s">
        <v>72</v>
      </c>
      <c r="E143" s="177" t="s">
        <v>367</v>
      </c>
      <c r="F143" s="177" t="s">
        <v>368</v>
      </c>
      <c r="G143" s="175"/>
      <c r="H143" s="175"/>
      <c r="I143" s="178"/>
      <c r="J143" s="179">
        <f>BK143</f>
        <v>0</v>
      </c>
      <c r="K143" s="175"/>
      <c r="L143" s="180"/>
      <c r="M143" s="181"/>
      <c r="N143" s="182"/>
      <c r="O143" s="182"/>
      <c r="P143" s="183">
        <f>P144+P147</f>
        <v>0</v>
      </c>
      <c r="Q143" s="182"/>
      <c r="R143" s="183">
        <f>R144+R147</f>
        <v>0</v>
      </c>
      <c r="S143" s="182"/>
      <c r="T143" s="184">
        <f>T144+T147</f>
        <v>0</v>
      </c>
      <c r="AR143" s="185" t="s">
        <v>241</v>
      </c>
      <c r="AT143" s="186" t="s">
        <v>72</v>
      </c>
      <c r="AU143" s="186" t="s">
        <v>73</v>
      </c>
      <c r="AY143" s="185" t="s">
        <v>212</v>
      </c>
      <c r="BK143" s="187">
        <f>BK144+BK147</f>
        <v>0</v>
      </c>
    </row>
    <row r="144" spans="2:65" s="10" customFormat="1" ht="19.899999999999999" customHeight="1">
      <c r="B144" s="174"/>
      <c r="C144" s="175"/>
      <c r="D144" s="188" t="s">
        <v>72</v>
      </c>
      <c r="E144" s="189" t="s">
        <v>369</v>
      </c>
      <c r="F144" s="189" t="s">
        <v>370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SUM(P145:P146)</f>
        <v>0</v>
      </c>
      <c r="Q144" s="182"/>
      <c r="R144" s="183">
        <f>SUM(R145:R146)</f>
        <v>0</v>
      </c>
      <c r="S144" s="182"/>
      <c r="T144" s="184">
        <f>SUM(T145:T146)</f>
        <v>0</v>
      </c>
      <c r="AR144" s="185" t="s">
        <v>241</v>
      </c>
      <c r="AT144" s="186" t="s">
        <v>72</v>
      </c>
      <c r="AU144" s="186" t="s">
        <v>24</v>
      </c>
      <c r="AY144" s="185" t="s">
        <v>212</v>
      </c>
      <c r="BK144" s="187">
        <f>SUM(BK145:BK146)</f>
        <v>0</v>
      </c>
    </row>
    <row r="145" spans="2:65" s="1" customFormat="1" ht="22.5" customHeight="1">
      <c r="B145" s="39"/>
      <c r="C145" s="191" t="s">
        <v>350</v>
      </c>
      <c r="D145" s="191" t="s">
        <v>214</v>
      </c>
      <c r="E145" s="192" t="s">
        <v>372</v>
      </c>
      <c r="F145" s="193" t="s">
        <v>370</v>
      </c>
      <c r="G145" s="194" t="s">
        <v>373</v>
      </c>
      <c r="H145" s="195">
        <v>1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374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374</v>
      </c>
      <c r="BM145" s="22" t="s">
        <v>462</v>
      </c>
    </row>
    <row r="146" spans="2:65" s="1" customFormat="1" ht="13.5">
      <c r="B146" s="39"/>
      <c r="C146" s="61"/>
      <c r="D146" s="206" t="s">
        <v>221</v>
      </c>
      <c r="E146" s="61"/>
      <c r="F146" s="207" t="s">
        <v>376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0" customFormat="1" ht="29.85" customHeight="1">
      <c r="B147" s="174"/>
      <c r="C147" s="175"/>
      <c r="D147" s="188" t="s">
        <v>72</v>
      </c>
      <c r="E147" s="189" t="s">
        <v>377</v>
      </c>
      <c r="F147" s="189" t="s">
        <v>378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SUM(P148:P149)</f>
        <v>0</v>
      </c>
      <c r="Q147" s="182"/>
      <c r="R147" s="183">
        <f>SUM(R148:R149)</f>
        <v>0</v>
      </c>
      <c r="S147" s="182"/>
      <c r="T147" s="184">
        <f>SUM(T148:T149)</f>
        <v>0</v>
      </c>
      <c r="AR147" s="185" t="s">
        <v>241</v>
      </c>
      <c r="AT147" s="186" t="s">
        <v>72</v>
      </c>
      <c r="AU147" s="186" t="s">
        <v>24</v>
      </c>
      <c r="AY147" s="185" t="s">
        <v>212</v>
      </c>
      <c r="BK147" s="187">
        <f>SUM(BK148:BK149)</f>
        <v>0</v>
      </c>
    </row>
    <row r="148" spans="2:65" s="1" customFormat="1" ht="22.5" customHeight="1">
      <c r="B148" s="39"/>
      <c r="C148" s="191" t="s">
        <v>355</v>
      </c>
      <c r="D148" s="191" t="s">
        <v>214</v>
      </c>
      <c r="E148" s="192" t="s">
        <v>380</v>
      </c>
      <c r="F148" s="193" t="s">
        <v>378</v>
      </c>
      <c r="G148" s="194" t="s">
        <v>373</v>
      </c>
      <c r="H148" s="195">
        <v>1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374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374</v>
      </c>
      <c r="BM148" s="22" t="s">
        <v>463</v>
      </c>
    </row>
    <row r="149" spans="2:65" s="1" customFormat="1" ht="13.5">
      <c r="B149" s="39"/>
      <c r="C149" s="61"/>
      <c r="D149" s="206" t="s">
        <v>221</v>
      </c>
      <c r="E149" s="61"/>
      <c r="F149" s="207" t="s">
        <v>382</v>
      </c>
      <c r="G149" s="61"/>
      <c r="H149" s="61"/>
      <c r="I149" s="161"/>
      <c r="J149" s="61"/>
      <c r="K149" s="61"/>
      <c r="L149" s="59"/>
      <c r="M149" s="232"/>
      <c r="N149" s="233"/>
      <c r="O149" s="233"/>
      <c r="P149" s="233"/>
      <c r="Q149" s="233"/>
      <c r="R149" s="233"/>
      <c r="S149" s="233"/>
      <c r="T149" s="234"/>
      <c r="AT149" s="22" t="s">
        <v>221</v>
      </c>
      <c r="AU149" s="22" t="s">
        <v>82</v>
      </c>
    </row>
    <row r="150" spans="2:65" s="1" customFormat="1" ht="6.95" customHeight="1">
      <c r="B150" s="54"/>
      <c r="C150" s="55"/>
      <c r="D150" s="55"/>
      <c r="E150" s="55"/>
      <c r="F150" s="55"/>
      <c r="G150" s="55"/>
      <c r="H150" s="55"/>
      <c r="I150" s="137"/>
      <c r="J150" s="55"/>
      <c r="K150" s="55"/>
      <c r="L150" s="59"/>
    </row>
  </sheetData>
  <sheetProtection algorithmName="SHA-512" hashValue="2/wkBEmJCqzkaEFqjULcEinh5Id5ep3Zc97RHZ8uBxs33sEO9Yb5zCR1SQc9hKW9B1r3m5ncYmqt/UlYs1Eoig==" saltValue="M3GxTF60BSYdg+3ILul0pw==" spinCount="100000" sheet="1" objects="1" scenarios="1" formatCells="0" formatColumns="0" formatRows="0" sort="0" autoFilter="0"/>
  <autoFilter ref="C85:K149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91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464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ROUND(SUM(BE86:BE154), 2)</f>
        <v>0</v>
      </c>
      <c r="G30" s="40"/>
      <c r="H30" s="40"/>
      <c r="I30" s="129">
        <v>0.21</v>
      </c>
      <c r="J30" s="128">
        <f>ROUND(ROUND((SUM(BE86:BE154)),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ROUND(SUM(BF86:BF154), 2)</f>
        <v>0</v>
      </c>
      <c r="G31" s="40"/>
      <c r="H31" s="40"/>
      <c r="I31" s="129">
        <v>0.15</v>
      </c>
      <c r="J31" s="128">
        <f>ROUND(ROUND((SUM(BF86:BF154)),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SO04 - Objekt 04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J138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J145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J148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J149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J152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SO04 - Objekt 04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P87+P148</f>
        <v>0</v>
      </c>
      <c r="Q86" s="83"/>
      <c r="R86" s="171">
        <f>R87+R148</f>
        <v>23.880569999999999</v>
      </c>
      <c r="S86" s="83"/>
      <c r="T86" s="172">
        <f>T87+T148</f>
        <v>11.51</v>
      </c>
      <c r="AT86" s="22" t="s">
        <v>72</v>
      </c>
      <c r="AU86" s="22" t="s">
        <v>185</v>
      </c>
      <c r="BK86" s="173">
        <f>BK87+BK148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P88+P103+P106+P119+P138+P145</f>
        <v>0</v>
      </c>
      <c r="Q87" s="182"/>
      <c r="R87" s="183">
        <f>R88+R103+R106+R119+R138+R145</f>
        <v>23.880569999999999</v>
      </c>
      <c r="S87" s="182"/>
      <c r="T87" s="184">
        <f>T88+T103+T106+T119+T138+T145</f>
        <v>11.51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BK88+BK103+BK106+BK119+BK138+BK145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11.51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30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9.48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465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7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2.0299999999999998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466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9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467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236</v>
      </c>
      <c r="G95" s="209"/>
      <c r="H95" s="212">
        <v>9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9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468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9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469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18.899999999999999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470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471</v>
      </c>
      <c r="G102" s="209"/>
      <c r="H102" s="221">
        <v>18.899999999999999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30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472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SUM(P107:P118)</f>
        <v>0</v>
      </c>
      <c r="Q106" s="182"/>
      <c r="R106" s="183">
        <f>SUM(R107:R118)</f>
        <v>17.58333</v>
      </c>
      <c r="S106" s="182"/>
      <c r="T106" s="184">
        <f>SUM(T107:T118)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SUM(BK107:BK118)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30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11.34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473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23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1.518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474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23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2.9821800000000001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475</v>
      </c>
    </row>
    <row r="112" spans="2:65" s="1" customFormat="1" ht="27">
      <c r="B112" s="39"/>
      <c r="C112" s="61"/>
      <c r="D112" s="203" t="s">
        <v>221</v>
      </c>
      <c r="E112" s="61"/>
      <c r="F112" s="204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476</v>
      </c>
      <c r="F113" s="193" t="s">
        <v>477</v>
      </c>
      <c r="G113" s="194" t="s">
        <v>217</v>
      </c>
      <c r="H113" s="195">
        <v>7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8.4250000000000005E-2</v>
      </c>
      <c r="R113" s="200">
        <f>Q113*H113</f>
        <v>0.58975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478</v>
      </c>
    </row>
    <row r="114" spans="2:65" s="1" customFormat="1" ht="40.5">
      <c r="B114" s="39"/>
      <c r="C114" s="61"/>
      <c r="D114" s="203" t="s">
        <v>221</v>
      </c>
      <c r="E114" s="61"/>
      <c r="F114" s="204" t="s">
        <v>479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" customFormat="1" ht="22.5" customHeight="1">
      <c r="B115" s="39"/>
      <c r="C115" s="222" t="s">
        <v>280</v>
      </c>
      <c r="D115" s="222" t="s">
        <v>274</v>
      </c>
      <c r="E115" s="223" t="s">
        <v>480</v>
      </c>
      <c r="F115" s="224" t="s">
        <v>481</v>
      </c>
      <c r="G115" s="225" t="s">
        <v>217</v>
      </c>
      <c r="H115" s="226">
        <v>7.9</v>
      </c>
      <c r="I115" s="227"/>
      <c r="J115" s="228">
        <f>ROUND(I115*H115,2)</f>
        <v>0</v>
      </c>
      <c r="K115" s="224" t="s">
        <v>218</v>
      </c>
      <c r="L115" s="229"/>
      <c r="M115" s="230" t="s">
        <v>22</v>
      </c>
      <c r="N115" s="231" t="s">
        <v>44</v>
      </c>
      <c r="O115" s="40"/>
      <c r="P115" s="200">
        <f>O115*H115</f>
        <v>0</v>
      </c>
      <c r="Q115" s="200">
        <v>0.14599999999999999</v>
      </c>
      <c r="R115" s="200">
        <f>Q115*H115</f>
        <v>1.1534</v>
      </c>
      <c r="S115" s="200">
        <v>0</v>
      </c>
      <c r="T115" s="201">
        <f>S115*H115</f>
        <v>0</v>
      </c>
      <c r="AR115" s="22" t="s">
        <v>258</v>
      </c>
      <c r="AT115" s="22" t="s">
        <v>274</v>
      </c>
      <c r="AU115" s="22" t="s">
        <v>82</v>
      </c>
      <c r="AY115" s="22" t="s">
        <v>212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219</v>
      </c>
      <c r="BM115" s="22" t="s">
        <v>482</v>
      </c>
    </row>
    <row r="116" spans="2:65" s="1" customFormat="1" ht="27">
      <c r="B116" s="39"/>
      <c r="C116" s="61"/>
      <c r="D116" s="203" t="s">
        <v>221</v>
      </c>
      <c r="E116" s="61"/>
      <c r="F116" s="204" t="s">
        <v>483</v>
      </c>
      <c r="G116" s="61"/>
      <c r="H116" s="61"/>
      <c r="I116" s="161"/>
      <c r="J116" s="61"/>
      <c r="K116" s="61"/>
      <c r="L116" s="59"/>
      <c r="M116" s="205"/>
      <c r="N116" s="40"/>
      <c r="O116" s="40"/>
      <c r="P116" s="40"/>
      <c r="Q116" s="40"/>
      <c r="R116" s="40"/>
      <c r="S116" s="40"/>
      <c r="T116" s="76"/>
      <c r="AT116" s="22" t="s">
        <v>221</v>
      </c>
      <c r="AU116" s="22" t="s">
        <v>82</v>
      </c>
    </row>
    <row r="117" spans="2:65" s="1" customFormat="1" ht="22.5" customHeight="1">
      <c r="B117" s="39"/>
      <c r="C117" s="191" t="s">
        <v>286</v>
      </c>
      <c r="D117" s="191" t="s">
        <v>214</v>
      </c>
      <c r="E117" s="192" t="s">
        <v>484</v>
      </c>
      <c r="F117" s="193" t="s">
        <v>485</v>
      </c>
      <c r="G117" s="194" t="s">
        <v>225</v>
      </c>
      <c r="H117" s="195">
        <v>15</v>
      </c>
      <c r="I117" s="196"/>
      <c r="J117" s="197">
        <f>ROUND(I117*H117,2)</f>
        <v>0</v>
      </c>
      <c r="K117" s="193" t="s">
        <v>22</v>
      </c>
      <c r="L117" s="59"/>
      <c r="M117" s="198" t="s">
        <v>22</v>
      </c>
      <c r="N117" s="199" t="s">
        <v>44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219</v>
      </c>
      <c r="AT117" s="22" t="s">
        <v>214</v>
      </c>
      <c r="AU117" s="22" t="s">
        <v>82</v>
      </c>
      <c r="AY117" s="22" t="s">
        <v>212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219</v>
      </c>
      <c r="BM117" s="22" t="s">
        <v>486</v>
      </c>
    </row>
    <row r="118" spans="2:65" s="1" customFormat="1" ht="13.5">
      <c r="B118" s="39"/>
      <c r="C118" s="61"/>
      <c r="D118" s="206" t="s">
        <v>221</v>
      </c>
      <c r="E118" s="61"/>
      <c r="F118" s="207" t="s">
        <v>485</v>
      </c>
      <c r="G118" s="61"/>
      <c r="H118" s="61"/>
      <c r="I118" s="161"/>
      <c r="J118" s="61"/>
      <c r="K118" s="61"/>
      <c r="L118" s="59"/>
      <c r="M118" s="205"/>
      <c r="N118" s="40"/>
      <c r="O118" s="40"/>
      <c r="P118" s="40"/>
      <c r="Q118" s="40"/>
      <c r="R118" s="40"/>
      <c r="S118" s="40"/>
      <c r="T118" s="76"/>
      <c r="AT118" s="22" t="s">
        <v>221</v>
      </c>
      <c r="AU118" s="22" t="s">
        <v>82</v>
      </c>
    </row>
    <row r="119" spans="2:65" s="10" customFormat="1" ht="29.85" customHeight="1">
      <c r="B119" s="174"/>
      <c r="C119" s="175"/>
      <c r="D119" s="188" t="s">
        <v>72</v>
      </c>
      <c r="E119" s="189" t="s">
        <v>264</v>
      </c>
      <c r="F119" s="189" t="s">
        <v>279</v>
      </c>
      <c r="G119" s="175"/>
      <c r="H119" s="175"/>
      <c r="I119" s="178"/>
      <c r="J119" s="190">
        <f>BK119</f>
        <v>0</v>
      </c>
      <c r="K119" s="175"/>
      <c r="L119" s="180"/>
      <c r="M119" s="181"/>
      <c r="N119" s="182"/>
      <c r="O119" s="182"/>
      <c r="P119" s="183">
        <f>SUM(P120:P137)</f>
        <v>0</v>
      </c>
      <c r="Q119" s="182"/>
      <c r="R119" s="183">
        <f>SUM(R120:R137)</f>
        <v>6.2972400000000004</v>
      </c>
      <c r="S119" s="182"/>
      <c r="T119" s="184">
        <f>SUM(T120:T137)</f>
        <v>0</v>
      </c>
      <c r="AR119" s="185" t="s">
        <v>24</v>
      </c>
      <c r="AT119" s="186" t="s">
        <v>72</v>
      </c>
      <c r="AU119" s="186" t="s">
        <v>24</v>
      </c>
      <c r="AY119" s="185" t="s">
        <v>212</v>
      </c>
      <c r="BK119" s="187">
        <f>SUM(BK120:BK137)</f>
        <v>0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281</v>
      </c>
      <c r="F120" s="193" t="s">
        <v>282</v>
      </c>
      <c r="G120" s="194" t="s">
        <v>283</v>
      </c>
      <c r="H120" s="195">
        <v>1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487</v>
      </c>
    </row>
    <row r="121" spans="2:65" s="1" customFormat="1" ht="27">
      <c r="B121" s="39"/>
      <c r="C121" s="61"/>
      <c r="D121" s="203" t="s">
        <v>221</v>
      </c>
      <c r="E121" s="61"/>
      <c r="F121" s="204" t="s">
        <v>285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287</v>
      </c>
      <c r="F122" s="193" t="s">
        <v>288</v>
      </c>
      <c r="G122" s="194" t="s">
        <v>283</v>
      </c>
      <c r="H122" s="195">
        <v>30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488</v>
      </c>
    </row>
    <row r="123" spans="2:65" s="1" customFormat="1" ht="27">
      <c r="B123" s="39"/>
      <c r="C123" s="61"/>
      <c r="D123" s="203" t="s">
        <v>221</v>
      </c>
      <c r="E123" s="61"/>
      <c r="F123" s="204" t="s">
        <v>290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292</v>
      </c>
      <c r="F124" s="193" t="s">
        <v>293</v>
      </c>
      <c r="G124" s="194" t="s">
        <v>283</v>
      </c>
      <c r="H124" s="195">
        <v>2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489</v>
      </c>
    </row>
    <row r="125" spans="2:65" s="1" customFormat="1" ht="13.5">
      <c r="B125" s="39"/>
      <c r="C125" s="61"/>
      <c r="D125" s="203" t="s">
        <v>221</v>
      </c>
      <c r="E125" s="61"/>
      <c r="F125" s="204" t="s">
        <v>295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296</v>
      </c>
      <c r="F126" s="193" t="s">
        <v>297</v>
      </c>
      <c r="G126" s="194" t="s">
        <v>283</v>
      </c>
      <c r="H126" s="195">
        <v>30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490</v>
      </c>
    </row>
    <row r="127" spans="2:65" s="1" customFormat="1" ht="27">
      <c r="B127" s="39"/>
      <c r="C127" s="61"/>
      <c r="D127" s="203" t="s">
        <v>221</v>
      </c>
      <c r="E127" s="61"/>
      <c r="F127" s="204" t="s">
        <v>299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301</v>
      </c>
      <c r="F128" s="193" t="s">
        <v>302</v>
      </c>
      <c r="G128" s="194" t="s">
        <v>283</v>
      </c>
      <c r="H128" s="195">
        <v>10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491</v>
      </c>
    </row>
    <row r="129" spans="2:65" s="1" customFormat="1" ht="13.5">
      <c r="B129" s="39"/>
      <c r="C129" s="61"/>
      <c r="D129" s="203" t="s">
        <v>221</v>
      </c>
      <c r="E129" s="61"/>
      <c r="F129" s="204" t="s">
        <v>304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306</v>
      </c>
      <c r="F130" s="193" t="s">
        <v>307</v>
      </c>
      <c r="G130" s="194" t="s">
        <v>283</v>
      </c>
      <c r="H130" s="195">
        <v>30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492</v>
      </c>
    </row>
    <row r="131" spans="2:65" s="1" customFormat="1" ht="27">
      <c r="B131" s="39"/>
      <c r="C131" s="61"/>
      <c r="D131" s="203" t="s">
        <v>221</v>
      </c>
      <c r="E131" s="61"/>
      <c r="F131" s="204" t="s">
        <v>309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321</v>
      </c>
      <c r="F132" s="193" t="s">
        <v>322</v>
      </c>
      <c r="G132" s="194" t="s">
        <v>225</v>
      </c>
      <c r="H132" s="195">
        <v>7</v>
      </c>
      <c r="I132" s="196"/>
      <c r="J132" s="197">
        <f>ROUND(I132*H132,2)</f>
        <v>0</v>
      </c>
      <c r="K132" s="193" t="s">
        <v>218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2.0000000000000001E-4</v>
      </c>
      <c r="R132" s="200">
        <f>Q132*H132</f>
        <v>1.4E-3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493</v>
      </c>
    </row>
    <row r="133" spans="2:65" s="1" customFormat="1" ht="13.5">
      <c r="B133" s="39"/>
      <c r="C133" s="61"/>
      <c r="D133" s="203" t="s">
        <v>221</v>
      </c>
      <c r="E133" s="61"/>
      <c r="F133" s="204" t="s">
        <v>324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191" t="s">
        <v>9</v>
      </c>
      <c r="D134" s="191" t="s">
        <v>214</v>
      </c>
      <c r="E134" s="192" t="s">
        <v>325</v>
      </c>
      <c r="F134" s="193" t="s">
        <v>326</v>
      </c>
      <c r="G134" s="194" t="s">
        <v>225</v>
      </c>
      <c r="H134" s="195">
        <v>16</v>
      </c>
      <c r="I134" s="196"/>
      <c r="J134" s="197">
        <f>ROUND(I134*H134,2)</f>
        <v>0</v>
      </c>
      <c r="K134" s="193" t="s">
        <v>226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0.16849</v>
      </c>
      <c r="R134" s="200">
        <f>Q134*H134</f>
        <v>2.69584</v>
      </c>
      <c r="S134" s="200">
        <v>0</v>
      </c>
      <c r="T134" s="201">
        <f>S134*H134</f>
        <v>0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494</v>
      </c>
    </row>
    <row r="135" spans="2:65" s="1" customFormat="1" ht="27">
      <c r="B135" s="39"/>
      <c r="C135" s="61"/>
      <c r="D135" s="203" t="s">
        <v>221</v>
      </c>
      <c r="E135" s="61"/>
      <c r="F135" s="204" t="s">
        <v>328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222" t="s">
        <v>329</v>
      </c>
      <c r="D136" s="222" t="s">
        <v>274</v>
      </c>
      <c r="E136" s="223" t="s">
        <v>330</v>
      </c>
      <c r="F136" s="224" t="s">
        <v>331</v>
      </c>
      <c r="G136" s="225" t="s">
        <v>225</v>
      </c>
      <c r="H136" s="226">
        <v>18</v>
      </c>
      <c r="I136" s="227"/>
      <c r="J136" s="228">
        <f>ROUND(I136*H136,2)</f>
        <v>0</v>
      </c>
      <c r="K136" s="224" t="s">
        <v>22</v>
      </c>
      <c r="L136" s="229"/>
      <c r="M136" s="230" t="s">
        <v>22</v>
      </c>
      <c r="N136" s="231" t="s">
        <v>44</v>
      </c>
      <c r="O136" s="40"/>
      <c r="P136" s="200">
        <f>O136*H136</f>
        <v>0</v>
      </c>
      <c r="Q136" s="200">
        <v>0.2</v>
      </c>
      <c r="R136" s="200">
        <f>Q136*H136</f>
        <v>3.6</v>
      </c>
      <c r="S136" s="200">
        <v>0</v>
      </c>
      <c r="T136" s="201">
        <f>S136*H136</f>
        <v>0</v>
      </c>
      <c r="AR136" s="22" t="s">
        <v>258</v>
      </c>
      <c r="AT136" s="22" t="s">
        <v>274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495</v>
      </c>
    </row>
    <row r="137" spans="2:65" s="1" customFormat="1" ht="13.5">
      <c r="B137" s="39"/>
      <c r="C137" s="61"/>
      <c r="D137" s="206" t="s">
        <v>221</v>
      </c>
      <c r="E137" s="61"/>
      <c r="F137" s="207" t="s">
        <v>331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0" customFormat="1" ht="29.85" customHeight="1">
      <c r="B138" s="174"/>
      <c r="C138" s="175"/>
      <c r="D138" s="188" t="s">
        <v>72</v>
      </c>
      <c r="E138" s="189" t="s">
        <v>343</v>
      </c>
      <c r="F138" s="189" t="s">
        <v>344</v>
      </c>
      <c r="G138" s="175"/>
      <c r="H138" s="175"/>
      <c r="I138" s="178"/>
      <c r="J138" s="190">
        <f>BK138</f>
        <v>0</v>
      </c>
      <c r="K138" s="175"/>
      <c r="L138" s="180"/>
      <c r="M138" s="181"/>
      <c r="N138" s="182"/>
      <c r="O138" s="182"/>
      <c r="P138" s="183">
        <f>SUM(P139:P144)</f>
        <v>0</v>
      </c>
      <c r="Q138" s="182"/>
      <c r="R138" s="183">
        <f>SUM(R139:R144)</f>
        <v>0</v>
      </c>
      <c r="S138" s="182"/>
      <c r="T138" s="184">
        <f>SUM(T139:T144)</f>
        <v>0</v>
      </c>
      <c r="AR138" s="185" t="s">
        <v>24</v>
      </c>
      <c r="AT138" s="186" t="s">
        <v>72</v>
      </c>
      <c r="AU138" s="186" t="s">
        <v>24</v>
      </c>
      <c r="AY138" s="185" t="s">
        <v>212</v>
      </c>
      <c r="BK138" s="187">
        <f>SUM(BK139:BK144)</f>
        <v>0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346</v>
      </c>
      <c r="F139" s="193" t="s">
        <v>347</v>
      </c>
      <c r="G139" s="194" t="s">
        <v>253</v>
      </c>
      <c r="H139" s="195">
        <v>11.51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496</v>
      </c>
    </row>
    <row r="140" spans="2:65" s="1" customFormat="1" ht="27">
      <c r="B140" s="39"/>
      <c r="C140" s="61"/>
      <c r="D140" s="203" t="s">
        <v>221</v>
      </c>
      <c r="E140" s="61"/>
      <c r="F140" s="204" t="s">
        <v>349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351</v>
      </c>
      <c r="F141" s="193" t="s">
        <v>352</v>
      </c>
      <c r="G141" s="194" t="s">
        <v>253</v>
      </c>
      <c r="H141" s="195">
        <v>11.51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497</v>
      </c>
    </row>
    <row r="142" spans="2:65" s="1" customFormat="1" ht="27">
      <c r="B142" s="39"/>
      <c r="C142" s="61"/>
      <c r="D142" s="203" t="s">
        <v>221</v>
      </c>
      <c r="E142" s="61"/>
      <c r="F142" s="204" t="s">
        <v>354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191" t="s">
        <v>345</v>
      </c>
      <c r="D143" s="191" t="s">
        <v>214</v>
      </c>
      <c r="E143" s="192" t="s">
        <v>356</v>
      </c>
      <c r="F143" s="193" t="s">
        <v>357</v>
      </c>
      <c r="G143" s="194" t="s">
        <v>253</v>
      </c>
      <c r="H143" s="195">
        <v>11.51</v>
      </c>
      <c r="I143" s="196"/>
      <c r="J143" s="197">
        <f>ROUND(I143*H143,2)</f>
        <v>0</v>
      </c>
      <c r="K143" s="193" t="s">
        <v>218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498</v>
      </c>
    </row>
    <row r="144" spans="2:65" s="1" customFormat="1" ht="13.5">
      <c r="B144" s="39"/>
      <c r="C144" s="61"/>
      <c r="D144" s="206" t="s">
        <v>221</v>
      </c>
      <c r="E144" s="61"/>
      <c r="F144" s="207" t="s">
        <v>359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0" customFormat="1" ht="29.85" customHeight="1">
      <c r="B145" s="174"/>
      <c r="C145" s="175"/>
      <c r="D145" s="188" t="s">
        <v>72</v>
      </c>
      <c r="E145" s="189" t="s">
        <v>360</v>
      </c>
      <c r="F145" s="189" t="s">
        <v>361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SUM(P146:P147)</f>
        <v>0</v>
      </c>
      <c r="Q145" s="182"/>
      <c r="R145" s="183">
        <f>SUM(R146:R147)</f>
        <v>0</v>
      </c>
      <c r="S145" s="182"/>
      <c r="T145" s="184">
        <f>SUM(T146:T147)</f>
        <v>0</v>
      </c>
      <c r="AR145" s="185" t="s">
        <v>24</v>
      </c>
      <c r="AT145" s="186" t="s">
        <v>72</v>
      </c>
      <c r="AU145" s="186" t="s">
        <v>24</v>
      </c>
      <c r="AY145" s="185" t="s">
        <v>212</v>
      </c>
      <c r="BK145" s="187">
        <f>SUM(BK146:BK147)</f>
        <v>0</v>
      </c>
    </row>
    <row r="146" spans="2:65" s="1" customFormat="1" ht="31.5" customHeight="1">
      <c r="B146" s="39"/>
      <c r="C146" s="191" t="s">
        <v>350</v>
      </c>
      <c r="D146" s="191" t="s">
        <v>214</v>
      </c>
      <c r="E146" s="192" t="s">
        <v>363</v>
      </c>
      <c r="F146" s="193" t="s">
        <v>364</v>
      </c>
      <c r="G146" s="194" t="s">
        <v>253</v>
      </c>
      <c r="H146" s="195">
        <v>23.881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499</v>
      </c>
    </row>
    <row r="147" spans="2:65" s="1" customFormat="1" ht="27">
      <c r="B147" s="39"/>
      <c r="C147" s="61"/>
      <c r="D147" s="206" t="s">
        <v>221</v>
      </c>
      <c r="E147" s="61"/>
      <c r="F147" s="207" t="s">
        <v>366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0" customFormat="1" ht="37.35" customHeight="1">
      <c r="B148" s="174"/>
      <c r="C148" s="175"/>
      <c r="D148" s="176" t="s">
        <v>72</v>
      </c>
      <c r="E148" s="177" t="s">
        <v>367</v>
      </c>
      <c r="F148" s="177" t="s">
        <v>368</v>
      </c>
      <c r="G148" s="175"/>
      <c r="H148" s="175"/>
      <c r="I148" s="178"/>
      <c r="J148" s="179">
        <f>BK148</f>
        <v>0</v>
      </c>
      <c r="K148" s="175"/>
      <c r="L148" s="180"/>
      <c r="M148" s="181"/>
      <c r="N148" s="182"/>
      <c r="O148" s="182"/>
      <c r="P148" s="183">
        <f>P149+P152</f>
        <v>0</v>
      </c>
      <c r="Q148" s="182"/>
      <c r="R148" s="183">
        <f>R149+R152</f>
        <v>0</v>
      </c>
      <c r="S148" s="182"/>
      <c r="T148" s="184">
        <f>T149+T152</f>
        <v>0</v>
      </c>
      <c r="AR148" s="185" t="s">
        <v>241</v>
      </c>
      <c r="AT148" s="186" t="s">
        <v>72</v>
      </c>
      <c r="AU148" s="186" t="s">
        <v>73</v>
      </c>
      <c r="AY148" s="185" t="s">
        <v>212</v>
      </c>
      <c r="BK148" s="187">
        <f>BK149+BK152</f>
        <v>0</v>
      </c>
    </row>
    <row r="149" spans="2:65" s="10" customFormat="1" ht="19.899999999999999" customHeight="1">
      <c r="B149" s="174"/>
      <c r="C149" s="175"/>
      <c r="D149" s="188" t="s">
        <v>72</v>
      </c>
      <c r="E149" s="189" t="s">
        <v>369</v>
      </c>
      <c r="F149" s="189" t="s">
        <v>370</v>
      </c>
      <c r="G149" s="175"/>
      <c r="H149" s="175"/>
      <c r="I149" s="178"/>
      <c r="J149" s="190">
        <f>BK149</f>
        <v>0</v>
      </c>
      <c r="K149" s="175"/>
      <c r="L149" s="180"/>
      <c r="M149" s="181"/>
      <c r="N149" s="182"/>
      <c r="O149" s="182"/>
      <c r="P149" s="183">
        <f>SUM(P150:P151)</f>
        <v>0</v>
      </c>
      <c r="Q149" s="182"/>
      <c r="R149" s="183">
        <f>SUM(R150:R151)</f>
        <v>0</v>
      </c>
      <c r="S149" s="182"/>
      <c r="T149" s="184">
        <f>SUM(T150:T151)</f>
        <v>0</v>
      </c>
      <c r="AR149" s="185" t="s">
        <v>241</v>
      </c>
      <c r="AT149" s="186" t="s">
        <v>72</v>
      </c>
      <c r="AU149" s="186" t="s">
        <v>24</v>
      </c>
      <c r="AY149" s="185" t="s">
        <v>212</v>
      </c>
      <c r="BK149" s="187">
        <f>SUM(BK150:BK151)</f>
        <v>0</v>
      </c>
    </row>
    <row r="150" spans="2:65" s="1" customFormat="1" ht="22.5" customHeight="1">
      <c r="B150" s="39"/>
      <c r="C150" s="191" t="s">
        <v>355</v>
      </c>
      <c r="D150" s="191" t="s">
        <v>214</v>
      </c>
      <c r="E150" s="192" t="s">
        <v>372</v>
      </c>
      <c r="F150" s="193" t="s">
        <v>370</v>
      </c>
      <c r="G150" s="194" t="s">
        <v>373</v>
      </c>
      <c r="H150" s="195">
        <v>1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374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374</v>
      </c>
      <c r="BM150" s="22" t="s">
        <v>500</v>
      </c>
    </row>
    <row r="151" spans="2:65" s="1" customFormat="1" ht="13.5">
      <c r="B151" s="39"/>
      <c r="C151" s="61"/>
      <c r="D151" s="206" t="s">
        <v>221</v>
      </c>
      <c r="E151" s="61"/>
      <c r="F151" s="207" t="s">
        <v>376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0" customFormat="1" ht="29.85" customHeight="1">
      <c r="B152" s="174"/>
      <c r="C152" s="175"/>
      <c r="D152" s="188" t="s">
        <v>72</v>
      </c>
      <c r="E152" s="189" t="s">
        <v>377</v>
      </c>
      <c r="F152" s="189" t="s">
        <v>378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241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22.5" customHeight="1">
      <c r="B153" s="39"/>
      <c r="C153" s="191" t="s">
        <v>362</v>
      </c>
      <c r="D153" s="191" t="s">
        <v>214</v>
      </c>
      <c r="E153" s="192" t="s">
        <v>380</v>
      </c>
      <c r="F153" s="193" t="s">
        <v>378</v>
      </c>
      <c r="G153" s="194" t="s">
        <v>373</v>
      </c>
      <c r="H153" s="195">
        <v>1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374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374</v>
      </c>
      <c r="BM153" s="22" t="s">
        <v>501</v>
      </c>
    </row>
    <row r="154" spans="2:65" s="1" customFormat="1" ht="13.5">
      <c r="B154" s="39"/>
      <c r="C154" s="61"/>
      <c r="D154" s="206" t="s">
        <v>221</v>
      </c>
      <c r="E154" s="61"/>
      <c r="F154" s="207" t="s">
        <v>382</v>
      </c>
      <c r="G154" s="61"/>
      <c r="H154" s="61"/>
      <c r="I154" s="161"/>
      <c r="J154" s="61"/>
      <c r="K154" s="61"/>
      <c r="L154" s="59"/>
      <c r="M154" s="232"/>
      <c r="N154" s="233"/>
      <c r="O154" s="233"/>
      <c r="P154" s="233"/>
      <c r="Q154" s="233"/>
      <c r="R154" s="233"/>
      <c r="S154" s="233"/>
      <c r="T154" s="234"/>
      <c r="AT154" s="22" t="s">
        <v>221</v>
      </c>
      <c r="AU154" s="22" t="s">
        <v>82</v>
      </c>
    </row>
    <row r="155" spans="2:65" s="1" customFormat="1" ht="6.95" customHeight="1">
      <c r="B155" s="54"/>
      <c r="C155" s="55"/>
      <c r="D155" s="55"/>
      <c r="E155" s="55"/>
      <c r="F155" s="55"/>
      <c r="G155" s="55"/>
      <c r="H155" s="55"/>
      <c r="I155" s="137"/>
      <c r="J155" s="55"/>
      <c r="K155" s="55"/>
      <c r="L155" s="59"/>
    </row>
  </sheetData>
  <sheetProtection algorithmName="SHA-512" hashValue="DM9eCWsvxmiqazK4Uf+EVMJqxwZvsImCOeMlkGMnpILCrBEccM/XsFe/I8fTAbAGARWmMiCX5jiCxEP5Pfxxcw==" saltValue="xrJMGt9Xrwj4kZdW/x1XjQ==" spinCount="100000" sheet="1" objects="1" scenarios="1" formatCells="0" formatColumns="0" formatRows="0" sort="0" autoFilter="0"/>
  <autoFilter ref="C85:K154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94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502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ROUND(SUM(BE86:BE154), 2)</f>
        <v>0</v>
      </c>
      <c r="G30" s="40"/>
      <c r="H30" s="40"/>
      <c r="I30" s="129">
        <v>0.21</v>
      </c>
      <c r="J30" s="128">
        <f>ROUND(ROUND((SUM(BE86:BE154)),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ROUND(SUM(BF86:BF154), 2)</f>
        <v>0</v>
      </c>
      <c r="G31" s="40"/>
      <c r="H31" s="40"/>
      <c r="I31" s="129">
        <v>0.15</v>
      </c>
      <c r="J31" s="128">
        <f>ROUND(ROUND((SUM(BF86:BF154)),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SO05 - Objekt 05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J113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J138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J145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J148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J149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J152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SO05 - Objekt 05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P87+P148</f>
        <v>0</v>
      </c>
      <c r="Q86" s="83"/>
      <c r="R86" s="171">
        <f>R87+R148</f>
        <v>12.233220000000001</v>
      </c>
      <c r="S86" s="83"/>
      <c r="T86" s="172">
        <f>T87+T148</f>
        <v>7.4319999999999995</v>
      </c>
      <c r="AT86" s="22" t="s">
        <v>72</v>
      </c>
      <c r="AU86" s="22" t="s">
        <v>185</v>
      </c>
      <c r="BK86" s="173">
        <f>BK87+BK148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P88+P103+P106+P113+P138+P145</f>
        <v>0</v>
      </c>
      <c r="Q87" s="182"/>
      <c r="R87" s="183">
        <f>R88+R103+R106+R113+R138+R145</f>
        <v>12.233220000000001</v>
      </c>
      <c r="S87" s="182"/>
      <c r="T87" s="184">
        <f>T88+T103+T106+T113+T138+T145</f>
        <v>7.4319999999999995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BK88+BK103+BK106+BK113+BK138+BK145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7.35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15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4.74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503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9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2.61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504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4.5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505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506</v>
      </c>
      <c r="G95" s="209"/>
      <c r="H95" s="212">
        <v>4.5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4.5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507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4.5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508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9.4499999999999993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509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510</v>
      </c>
      <c r="G102" s="209"/>
      <c r="H102" s="221">
        <v>9.4499999999999993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15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511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SUM(P107:P112)</f>
        <v>0</v>
      </c>
      <c r="Q106" s="182"/>
      <c r="R106" s="183">
        <f>SUM(R107:R112)</f>
        <v>8.6049000000000007</v>
      </c>
      <c r="S106" s="182"/>
      <c r="T106" s="184">
        <f>SUM(T107:T112)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SUM(BK107:BK112)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15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5.67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512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15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0.99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513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15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1.9449000000000001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514</v>
      </c>
    </row>
    <row r="112" spans="2:65" s="1" customFormat="1" ht="27">
      <c r="B112" s="39"/>
      <c r="C112" s="61"/>
      <c r="D112" s="206" t="s">
        <v>221</v>
      </c>
      <c r="E112" s="61"/>
      <c r="F112" s="207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264</v>
      </c>
      <c r="F113" s="189" t="s">
        <v>279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SUM(P114:P137)</f>
        <v>0</v>
      </c>
      <c r="Q113" s="182"/>
      <c r="R113" s="183">
        <f>SUM(R114:R137)</f>
        <v>3.62832</v>
      </c>
      <c r="S113" s="182"/>
      <c r="T113" s="184">
        <f>SUM(T114:T137)</f>
        <v>8.2000000000000003E-2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SUM(BK114:BK137)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281</v>
      </c>
      <c r="F114" s="193" t="s">
        <v>282</v>
      </c>
      <c r="G114" s="194" t="s">
        <v>283</v>
      </c>
      <c r="H114" s="195">
        <v>1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515</v>
      </c>
    </row>
    <row r="115" spans="2:65" s="1" customFormat="1" ht="27">
      <c r="B115" s="39"/>
      <c r="C115" s="61"/>
      <c r="D115" s="203" t="s">
        <v>221</v>
      </c>
      <c r="E115" s="61"/>
      <c r="F115" s="204" t="s">
        <v>285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287</v>
      </c>
      <c r="F116" s="193" t="s">
        <v>288</v>
      </c>
      <c r="G116" s="194" t="s">
        <v>283</v>
      </c>
      <c r="H116" s="195">
        <v>30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516</v>
      </c>
    </row>
    <row r="117" spans="2:65" s="1" customFormat="1" ht="27">
      <c r="B117" s="39"/>
      <c r="C117" s="61"/>
      <c r="D117" s="203" t="s">
        <v>221</v>
      </c>
      <c r="E117" s="61"/>
      <c r="F117" s="204" t="s">
        <v>290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292</v>
      </c>
      <c r="F118" s="193" t="s">
        <v>293</v>
      </c>
      <c r="G118" s="194" t="s">
        <v>283</v>
      </c>
      <c r="H118" s="195">
        <v>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517</v>
      </c>
    </row>
    <row r="119" spans="2:65" s="1" customFormat="1" ht="13.5">
      <c r="B119" s="39"/>
      <c r="C119" s="61"/>
      <c r="D119" s="203" t="s">
        <v>221</v>
      </c>
      <c r="E119" s="61"/>
      <c r="F119" s="204" t="s">
        <v>295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296</v>
      </c>
      <c r="F120" s="193" t="s">
        <v>297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518</v>
      </c>
    </row>
    <row r="121" spans="2:65" s="1" customFormat="1" ht="27">
      <c r="B121" s="39"/>
      <c r="C121" s="61"/>
      <c r="D121" s="203" t="s">
        <v>221</v>
      </c>
      <c r="E121" s="61"/>
      <c r="F121" s="204" t="s">
        <v>299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301</v>
      </c>
      <c r="F122" s="193" t="s">
        <v>302</v>
      </c>
      <c r="G122" s="194" t="s">
        <v>283</v>
      </c>
      <c r="H122" s="195">
        <v>10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519</v>
      </c>
    </row>
    <row r="123" spans="2:65" s="1" customFormat="1" ht="13.5">
      <c r="B123" s="39"/>
      <c r="C123" s="61"/>
      <c r="D123" s="203" t="s">
        <v>221</v>
      </c>
      <c r="E123" s="61"/>
      <c r="F123" s="204" t="s">
        <v>304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306</v>
      </c>
      <c r="F124" s="193" t="s">
        <v>307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520</v>
      </c>
    </row>
    <row r="125" spans="2:65" s="1" customFormat="1" ht="27">
      <c r="B125" s="39"/>
      <c r="C125" s="61"/>
      <c r="D125" s="203" t="s">
        <v>221</v>
      </c>
      <c r="E125" s="61"/>
      <c r="F125" s="204" t="s">
        <v>309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311</v>
      </c>
      <c r="F126" s="193" t="s">
        <v>312</v>
      </c>
      <c r="G126" s="194" t="s">
        <v>283</v>
      </c>
      <c r="H126" s="195">
        <v>1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6.9999999999999999E-4</v>
      </c>
      <c r="R126" s="200">
        <f>Q126*H126</f>
        <v>6.9999999999999999E-4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521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314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316</v>
      </c>
      <c r="F128" s="193" t="s">
        <v>317</v>
      </c>
      <c r="G128" s="194" t="s">
        <v>283</v>
      </c>
      <c r="H128" s="195">
        <v>1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0.10940999999999999</v>
      </c>
      <c r="R128" s="200">
        <f>Q128*H128</f>
        <v>0.10940999999999999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522</v>
      </c>
    </row>
    <row r="129" spans="2:65" s="1" customFormat="1" ht="13.5">
      <c r="B129" s="39"/>
      <c r="C129" s="61"/>
      <c r="D129" s="203" t="s">
        <v>221</v>
      </c>
      <c r="E129" s="61"/>
      <c r="F129" s="204" t="s">
        <v>319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321</v>
      </c>
      <c r="F130" s="193" t="s">
        <v>322</v>
      </c>
      <c r="G130" s="194" t="s">
        <v>225</v>
      </c>
      <c r="H130" s="195">
        <v>9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2.0000000000000001E-4</v>
      </c>
      <c r="R130" s="200">
        <f>Q130*H130</f>
        <v>1.8000000000000002E-3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523</v>
      </c>
    </row>
    <row r="131" spans="2:65" s="1" customFormat="1" ht="13.5">
      <c r="B131" s="39"/>
      <c r="C131" s="61"/>
      <c r="D131" s="203" t="s">
        <v>221</v>
      </c>
      <c r="E131" s="61"/>
      <c r="F131" s="204" t="s">
        <v>324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325</v>
      </c>
      <c r="F132" s="193" t="s">
        <v>326</v>
      </c>
      <c r="G132" s="194" t="s">
        <v>225</v>
      </c>
      <c r="H132" s="195">
        <v>9</v>
      </c>
      <c r="I132" s="196"/>
      <c r="J132" s="197">
        <f>ROUND(I132*H132,2)</f>
        <v>0</v>
      </c>
      <c r="K132" s="193" t="s">
        <v>226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0.16849</v>
      </c>
      <c r="R132" s="200">
        <f>Q132*H132</f>
        <v>1.51641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524</v>
      </c>
    </row>
    <row r="133" spans="2:65" s="1" customFormat="1" ht="27">
      <c r="B133" s="39"/>
      <c r="C133" s="61"/>
      <c r="D133" s="203" t="s">
        <v>221</v>
      </c>
      <c r="E133" s="61"/>
      <c r="F133" s="204" t="s">
        <v>328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222" t="s">
        <v>9</v>
      </c>
      <c r="D134" s="222" t="s">
        <v>274</v>
      </c>
      <c r="E134" s="223" t="s">
        <v>330</v>
      </c>
      <c r="F134" s="224" t="s">
        <v>331</v>
      </c>
      <c r="G134" s="225" t="s">
        <v>225</v>
      </c>
      <c r="H134" s="226">
        <v>10</v>
      </c>
      <c r="I134" s="227"/>
      <c r="J134" s="228">
        <f>ROUND(I134*H134,2)</f>
        <v>0</v>
      </c>
      <c r="K134" s="224" t="s">
        <v>22</v>
      </c>
      <c r="L134" s="229"/>
      <c r="M134" s="230" t="s">
        <v>22</v>
      </c>
      <c r="N134" s="231" t="s">
        <v>44</v>
      </c>
      <c r="O134" s="40"/>
      <c r="P134" s="200">
        <f>O134*H134</f>
        <v>0</v>
      </c>
      <c r="Q134" s="200">
        <v>0.2</v>
      </c>
      <c r="R134" s="200">
        <f>Q134*H134</f>
        <v>2</v>
      </c>
      <c r="S134" s="200">
        <v>0</v>
      </c>
      <c r="T134" s="201">
        <f>S134*H134</f>
        <v>0</v>
      </c>
      <c r="AR134" s="22" t="s">
        <v>258</v>
      </c>
      <c r="AT134" s="22" t="s">
        <v>274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525</v>
      </c>
    </row>
    <row r="135" spans="2:65" s="1" customFormat="1" ht="13.5">
      <c r="B135" s="39"/>
      <c r="C135" s="61"/>
      <c r="D135" s="203" t="s">
        <v>221</v>
      </c>
      <c r="E135" s="61"/>
      <c r="F135" s="204" t="s">
        <v>331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191" t="s">
        <v>329</v>
      </c>
      <c r="D136" s="191" t="s">
        <v>214</v>
      </c>
      <c r="E136" s="192" t="s">
        <v>334</v>
      </c>
      <c r="F136" s="193" t="s">
        <v>335</v>
      </c>
      <c r="G136" s="194" t="s">
        <v>283</v>
      </c>
      <c r="H136" s="195">
        <v>1</v>
      </c>
      <c r="I136" s="196"/>
      <c r="J136" s="197">
        <f>ROUND(I136*H136,2)</f>
        <v>0</v>
      </c>
      <c r="K136" s="193" t="s">
        <v>218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8.2000000000000003E-2</v>
      </c>
      <c r="T136" s="201">
        <f>S136*H136</f>
        <v>8.2000000000000003E-2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526</v>
      </c>
    </row>
    <row r="137" spans="2:65" s="1" customFormat="1" ht="27">
      <c r="B137" s="39"/>
      <c r="C137" s="61"/>
      <c r="D137" s="206" t="s">
        <v>221</v>
      </c>
      <c r="E137" s="61"/>
      <c r="F137" s="207" t="s">
        <v>337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0" customFormat="1" ht="29.85" customHeight="1">
      <c r="B138" s="174"/>
      <c r="C138" s="175"/>
      <c r="D138" s="188" t="s">
        <v>72</v>
      </c>
      <c r="E138" s="189" t="s">
        <v>343</v>
      </c>
      <c r="F138" s="189" t="s">
        <v>344</v>
      </c>
      <c r="G138" s="175"/>
      <c r="H138" s="175"/>
      <c r="I138" s="178"/>
      <c r="J138" s="190">
        <f>BK138</f>
        <v>0</v>
      </c>
      <c r="K138" s="175"/>
      <c r="L138" s="180"/>
      <c r="M138" s="181"/>
      <c r="N138" s="182"/>
      <c r="O138" s="182"/>
      <c r="P138" s="183">
        <f>SUM(P139:P144)</f>
        <v>0</v>
      </c>
      <c r="Q138" s="182"/>
      <c r="R138" s="183">
        <f>SUM(R139:R144)</f>
        <v>0</v>
      </c>
      <c r="S138" s="182"/>
      <c r="T138" s="184">
        <f>SUM(T139:T144)</f>
        <v>0</v>
      </c>
      <c r="AR138" s="185" t="s">
        <v>24</v>
      </c>
      <c r="AT138" s="186" t="s">
        <v>72</v>
      </c>
      <c r="AU138" s="186" t="s">
        <v>24</v>
      </c>
      <c r="AY138" s="185" t="s">
        <v>212</v>
      </c>
      <c r="BK138" s="187">
        <f>SUM(BK139:BK144)</f>
        <v>0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346</v>
      </c>
      <c r="F139" s="193" t="s">
        <v>347</v>
      </c>
      <c r="G139" s="194" t="s">
        <v>253</v>
      </c>
      <c r="H139" s="195">
        <v>7.4320000000000004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527</v>
      </c>
    </row>
    <row r="140" spans="2:65" s="1" customFormat="1" ht="27">
      <c r="B140" s="39"/>
      <c r="C140" s="61"/>
      <c r="D140" s="203" t="s">
        <v>221</v>
      </c>
      <c r="E140" s="61"/>
      <c r="F140" s="204" t="s">
        <v>349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351</v>
      </c>
      <c r="F141" s="193" t="s">
        <v>352</v>
      </c>
      <c r="G141" s="194" t="s">
        <v>253</v>
      </c>
      <c r="H141" s="195">
        <v>7.4320000000000004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528</v>
      </c>
    </row>
    <row r="142" spans="2:65" s="1" customFormat="1" ht="27">
      <c r="B142" s="39"/>
      <c r="C142" s="61"/>
      <c r="D142" s="203" t="s">
        <v>221</v>
      </c>
      <c r="E142" s="61"/>
      <c r="F142" s="204" t="s">
        <v>354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191" t="s">
        <v>345</v>
      </c>
      <c r="D143" s="191" t="s">
        <v>214</v>
      </c>
      <c r="E143" s="192" t="s">
        <v>356</v>
      </c>
      <c r="F143" s="193" t="s">
        <v>357</v>
      </c>
      <c r="G143" s="194" t="s">
        <v>253</v>
      </c>
      <c r="H143" s="195">
        <v>7.4320000000000004</v>
      </c>
      <c r="I143" s="196"/>
      <c r="J143" s="197">
        <f>ROUND(I143*H143,2)</f>
        <v>0</v>
      </c>
      <c r="K143" s="193" t="s">
        <v>218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529</v>
      </c>
    </row>
    <row r="144" spans="2:65" s="1" customFormat="1" ht="13.5">
      <c r="B144" s="39"/>
      <c r="C144" s="61"/>
      <c r="D144" s="206" t="s">
        <v>221</v>
      </c>
      <c r="E144" s="61"/>
      <c r="F144" s="207" t="s">
        <v>359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0" customFormat="1" ht="29.85" customHeight="1">
      <c r="B145" s="174"/>
      <c r="C145" s="175"/>
      <c r="D145" s="188" t="s">
        <v>72</v>
      </c>
      <c r="E145" s="189" t="s">
        <v>360</v>
      </c>
      <c r="F145" s="189" t="s">
        <v>361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SUM(P146:P147)</f>
        <v>0</v>
      </c>
      <c r="Q145" s="182"/>
      <c r="R145" s="183">
        <f>SUM(R146:R147)</f>
        <v>0</v>
      </c>
      <c r="S145" s="182"/>
      <c r="T145" s="184">
        <f>SUM(T146:T147)</f>
        <v>0</v>
      </c>
      <c r="AR145" s="185" t="s">
        <v>24</v>
      </c>
      <c r="AT145" s="186" t="s">
        <v>72</v>
      </c>
      <c r="AU145" s="186" t="s">
        <v>24</v>
      </c>
      <c r="AY145" s="185" t="s">
        <v>212</v>
      </c>
      <c r="BK145" s="187">
        <f>SUM(BK146:BK147)</f>
        <v>0</v>
      </c>
    </row>
    <row r="146" spans="2:65" s="1" customFormat="1" ht="31.5" customHeight="1">
      <c r="B146" s="39"/>
      <c r="C146" s="191" t="s">
        <v>350</v>
      </c>
      <c r="D146" s="191" t="s">
        <v>214</v>
      </c>
      <c r="E146" s="192" t="s">
        <v>363</v>
      </c>
      <c r="F146" s="193" t="s">
        <v>364</v>
      </c>
      <c r="G146" s="194" t="s">
        <v>253</v>
      </c>
      <c r="H146" s="195">
        <v>12.233000000000001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219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219</v>
      </c>
      <c r="BM146" s="22" t="s">
        <v>530</v>
      </c>
    </row>
    <row r="147" spans="2:65" s="1" customFormat="1" ht="27">
      <c r="B147" s="39"/>
      <c r="C147" s="61"/>
      <c r="D147" s="206" t="s">
        <v>221</v>
      </c>
      <c r="E147" s="61"/>
      <c r="F147" s="207" t="s">
        <v>366</v>
      </c>
      <c r="G147" s="61"/>
      <c r="H147" s="61"/>
      <c r="I147" s="161"/>
      <c r="J147" s="61"/>
      <c r="K147" s="61"/>
      <c r="L147" s="59"/>
      <c r="M147" s="205"/>
      <c r="N147" s="40"/>
      <c r="O147" s="40"/>
      <c r="P147" s="40"/>
      <c r="Q147" s="40"/>
      <c r="R147" s="40"/>
      <c r="S147" s="40"/>
      <c r="T147" s="76"/>
      <c r="AT147" s="22" t="s">
        <v>221</v>
      </c>
      <c r="AU147" s="22" t="s">
        <v>82</v>
      </c>
    </row>
    <row r="148" spans="2:65" s="10" customFormat="1" ht="37.35" customHeight="1">
      <c r="B148" s="174"/>
      <c r="C148" s="175"/>
      <c r="D148" s="176" t="s">
        <v>72</v>
      </c>
      <c r="E148" s="177" t="s">
        <v>367</v>
      </c>
      <c r="F148" s="177" t="s">
        <v>368</v>
      </c>
      <c r="G148" s="175"/>
      <c r="H148" s="175"/>
      <c r="I148" s="178"/>
      <c r="J148" s="179">
        <f>BK148</f>
        <v>0</v>
      </c>
      <c r="K148" s="175"/>
      <c r="L148" s="180"/>
      <c r="M148" s="181"/>
      <c r="N148" s="182"/>
      <c r="O148" s="182"/>
      <c r="P148" s="183">
        <f>P149+P152</f>
        <v>0</v>
      </c>
      <c r="Q148" s="182"/>
      <c r="R148" s="183">
        <f>R149+R152</f>
        <v>0</v>
      </c>
      <c r="S148" s="182"/>
      <c r="T148" s="184">
        <f>T149+T152</f>
        <v>0</v>
      </c>
      <c r="AR148" s="185" t="s">
        <v>241</v>
      </c>
      <c r="AT148" s="186" t="s">
        <v>72</v>
      </c>
      <c r="AU148" s="186" t="s">
        <v>73</v>
      </c>
      <c r="AY148" s="185" t="s">
        <v>212</v>
      </c>
      <c r="BK148" s="187">
        <f>BK149+BK152</f>
        <v>0</v>
      </c>
    </row>
    <row r="149" spans="2:65" s="10" customFormat="1" ht="19.899999999999999" customHeight="1">
      <c r="B149" s="174"/>
      <c r="C149" s="175"/>
      <c r="D149" s="188" t="s">
        <v>72</v>
      </c>
      <c r="E149" s="189" t="s">
        <v>369</v>
      </c>
      <c r="F149" s="189" t="s">
        <v>370</v>
      </c>
      <c r="G149" s="175"/>
      <c r="H149" s="175"/>
      <c r="I149" s="178"/>
      <c r="J149" s="190">
        <f>BK149</f>
        <v>0</v>
      </c>
      <c r="K149" s="175"/>
      <c r="L149" s="180"/>
      <c r="M149" s="181"/>
      <c r="N149" s="182"/>
      <c r="O149" s="182"/>
      <c r="P149" s="183">
        <f>SUM(P150:P151)</f>
        <v>0</v>
      </c>
      <c r="Q149" s="182"/>
      <c r="R149" s="183">
        <f>SUM(R150:R151)</f>
        <v>0</v>
      </c>
      <c r="S149" s="182"/>
      <c r="T149" s="184">
        <f>SUM(T150:T151)</f>
        <v>0</v>
      </c>
      <c r="AR149" s="185" t="s">
        <v>241</v>
      </c>
      <c r="AT149" s="186" t="s">
        <v>72</v>
      </c>
      <c r="AU149" s="186" t="s">
        <v>24</v>
      </c>
      <c r="AY149" s="185" t="s">
        <v>212</v>
      </c>
      <c r="BK149" s="187">
        <f>SUM(BK150:BK151)</f>
        <v>0</v>
      </c>
    </row>
    <row r="150" spans="2:65" s="1" customFormat="1" ht="22.5" customHeight="1">
      <c r="B150" s="39"/>
      <c r="C150" s="191" t="s">
        <v>355</v>
      </c>
      <c r="D150" s="191" t="s">
        <v>214</v>
      </c>
      <c r="E150" s="192" t="s">
        <v>372</v>
      </c>
      <c r="F150" s="193" t="s">
        <v>370</v>
      </c>
      <c r="G150" s="194" t="s">
        <v>373</v>
      </c>
      <c r="H150" s="195">
        <v>1</v>
      </c>
      <c r="I150" s="196"/>
      <c r="J150" s="197">
        <f>ROUND(I150*H150,2)</f>
        <v>0</v>
      </c>
      <c r="K150" s="193" t="s">
        <v>218</v>
      </c>
      <c r="L150" s="59"/>
      <c r="M150" s="198" t="s">
        <v>22</v>
      </c>
      <c r="N150" s="199" t="s">
        <v>44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374</v>
      </c>
      <c r="AT150" s="22" t="s">
        <v>214</v>
      </c>
      <c r="AU150" s="22" t="s">
        <v>82</v>
      </c>
      <c r="AY150" s="22" t="s">
        <v>212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374</v>
      </c>
      <c r="BM150" s="22" t="s">
        <v>531</v>
      </c>
    </row>
    <row r="151" spans="2:65" s="1" customFormat="1" ht="13.5">
      <c r="B151" s="39"/>
      <c r="C151" s="61"/>
      <c r="D151" s="206" t="s">
        <v>221</v>
      </c>
      <c r="E151" s="61"/>
      <c r="F151" s="207" t="s">
        <v>376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221</v>
      </c>
      <c r="AU151" s="22" t="s">
        <v>82</v>
      </c>
    </row>
    <row r="152" spans="2:65" s="10" customFormat="1" ht="29.85" customHeight="1">
      <c r="B152" s="174"/>
      <c r="C152" s="175"/>
      <c r="D152" s="188" t="s">
        <v>72</v>
      </c>
      <c r="E152" s="189" t="s">
        <v>377</v>
      </c>
      <c r="F152" s="189" t="s">
        <v>378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SUM(P153:P154)</f>
        <v>0</v>
      </c>
      <c r="Q152" s="182"/>
      <c r="R152" s="183">
        <f>SUM(R153:R154)</f>
        <v>0</v>
      </c>
      <c r="S152" s="182"/>
      <c r="T152" s="184">
        <f>SUM(T153:T154)</f>
        <v>0</v>
      </c>
      <c r="AR152" s="185" t="s">
        <v>241</v>
      </c>
      <c r="AT152" s="186" t="s">
        <v>72</v>
      </c>
      <c r="AU152" s="186" t="s">
        <v>24</v>
      </c>
      <c r="AY152" s="185" t="s">
        <v>212</v>
      </c>
      <c r="BK152" s="187">
        <f>SUM(BK153:BK154)</f>
        <v>0</v>
      </c>
    </row>
    <row r="153" spans="2:65" s="1" customFormat="1" ht="22.5" customHeight="1">
      <c r="B153" s="39"/>
      <c r="C153" s="191" t="s">
        <v>362</v>
      </c>
      <c r="D153" s="191" t="s">
        <v>214</v>
      </c>
      <c r="E153" s="192" t="s">
        <v>380</v>
      </c>
      <c r="F153" s="193" t="s">
        <v>378</v>
      </c>
      <c r="G153" s="194" t="s">
        <v>373</v>
      </c>
      <c r="H153" s="195">
        <v>1</v>
      </c>
      <c r="I153" s="196"/>
      <c r="J153" s="197">
        <f>ROUND(I153*H153,2)</f>
        <v>0</v>
      </c>
      <c r="K153" s="193" t="s">
        <v>218</v>
      </c>
      <c r="L153" s="59"/>
      <c r="M153" s="198" t="s">
        <v>22</v>
      </c>
      <c r="N153" s="199" t="s">
        <v>44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374</v>
      </c>
      <c r="AT153" s="22" t="s">
        <v>214</v>
      </c>
      <c r="AU153" s="22" t="s">
        <v>82</v>
      </c>
      <c r="AY153" s="22" t="s">
        <v>212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374</v>
      </c>
      <c r="BM153" s="22" t="s">
        <v>532</v>
      </c>
    </row>
    <row r="154" spans="2:65" s="1" customFormat="1" ht="13.5">
      <c r="B154" s="39"/>
      <c r="C154" s="61"/>
      <c r="D154" s="206" t="s">
        <v>221</v>
      </c>
      <c r="E154" s="61"/>
      <c r="F154" s="207" t="s">
        <v>382</v>
      </c>
      <c r="G154" s="61"/>
      <c r="H154" s="61"/>
      <c r="I154" s="161"/>
      <c r="J154" s="61"/>
      <c r="K154" s="61"/>
      <c r="L154" s="59"/>
      <c r="M154" s="232"/>
      <c r="N154" s="233"/>
      <c r="O154" s="233"/>
      <c r="P154" s="233"/>
      <c r="Q154" s="233"/>
      <c r="R154" s="233"/>
      <c r="S154" s="233"/>
      <c r="T154" s="234"/>
      <c r="AT154" s="22" t="s">
        <v>221</v>
      </c>
      <c r="AU154" s="22" t="s">
        <v>82</v>
      </c>
    </row>
    <row r="155" spans="2:65" s="1" customFormat="1" ht="6.95" customHeight="1">
      <c r="B155" s="54"/>
      <c r="C155" s="55"/>
      <c r="D155" s="55"/>
      <c r="E155" s="55"/>
      <c r="F155" s="55"/>
      <c r="G155" s="55"/>
      <c r="H155" s="55"/>
      <c r="I155" s="137"/>
      <c r="J155" s="55"/>
      <c r="K155" s="55"/>
      <c r="L155" s="59"/>
    </row>
  </sheetData>
  <sheetProtection algorithmName="SHA-512" hashValue="tfdg8S4ww4vxS8EgH96cUXrOg9eAP6ApcMqjWMQWkmriEoE6bAsWTjISLl+7LBv0WGJNKSQGClPX/SiQZjKPdQ==" saltValue="VETR/zTHR6O4y6QG69BMWw==" spinCount="100000" sheet="1" objects="1" scenarios="1" formatCells="0" formatColumns="0" formatRows="0" sort="0" autoFilter="0"/>
  <autoFilter ref="C85:K154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97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533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ROUND(SUM(BE86:BE160), 2)</f>
        <v>0</v>
      </c>
      <c r="G30" s="40"/>
      <c r="H30" s="40"/>
      <c r="I30" s="129">
        <v>0.21</v>
      </c>
      <c r="J30" s="128">
        <f>ROUND(ROUND((SUM(BE86:BE160)),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ROUND(SUM(BF86:BF160), 2)</f>
        <v>0</v>
      </c>
      <c r="G31" s="40"/>
      <c r="H31" s="40"/>
      <c r="I31" s="129">
        <v>0.15</v>
      </c>
      <c r="J31" s="128">
        <f>ROUND(ROUND((SUM(BF86:BF160)),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ROUND(SUM(BG86:BG160),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ROUND(SUM(BH86:BH160),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ROUND(SUM(BI86:BI160),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SO06 - Objekt 06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J105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J108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J117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J144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J151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J154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J155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J158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SO06 - Objekt 06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P87+P154</f>
        <v>0</v>
      </c>
      <c r="Q86" s="83"/>
      <c r="R86" s="171">
        <f>R87+R154</f>
        <v>27.02129</v>
      </c>
      <c r="S86" s="83"/>
      <c r="T86" s="172">
        <f>T87+T154</f>
        <v>12.773999999999999</v>
      </c>
      <c r="AT86" s="22" t="s">
        <v>72</v>
      </c>
      <c r="AU86" s="22" t="s">
        <v>185</v>
      </c>
      <c r="BK86" s="173">
        <f>BK87+BK154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P88+P105+P108+P117+P144+P151</f>
        <v>0</v>
      </c>
      <c r="Q87" s="182"/>
      <c r="R87" s="183">
        <f>R88+R105+R108+R117+R144+R151</f>
        <v>27.02129</v>
      </c>
      <c r="S87" s="182"/>
      <c r="T87" s="184">
        <f>T88+T105+T108+T117+T144+T151</f>
        <v>12.773999999999999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BK88+BK105+BK108+BK117+BK144+BK151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SUM(P89:P104)</f>
        <v>0</v>
      </c>
      <c r="Q88" s="182"/>
      <c r="R88" s="183">
        <f>SUM(R89:R104)</f>
        <v>0</v>
      </c>
      <c r="S88" s="182"/>
      <c r="T88" s="184">
        <f>SUM(T89:T104)</f>
        <v>12.61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SUM(BK89:BK104)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422</v>
      </c>
      <c r="F89" s="193" t="s">
        <v>423</v>
      </c>
      <c r="G89" s="194" t="s">
        <v>217</v>
      </c>
      <c r="H89" s="195">
        <v>4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0.23499999999999999</v>
      </c>
      <c r="T89" s="201">
        <f>S89*H89</f>
        <v>0.94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534</v>
      </c>
    </row>
    <row r="90" spans="2:65" s="1" customFormat="1" ht="40.5">
      <c r="B90" s="39"/>
      <c r="C90" s="61"/>
      <c r="D90" s="203" t="s">
        <v>221</v>
      </c>
      <c r="E90" s="61"/>
      <c r="F90" s="204" t="s">
        <v>425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215</v>
      </c>
      <c r="F91" s="193" t="s">
        <v>216</v>
      </c>
      <c r="G91" s="194" t="s">
        <v>217</v>
      </c>
      <c r="H91" s="195">
        <v>25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0.316</v>
      </c>
      <c r="T91" s="201">
        <f>S91*H91</f>
        <v>7.9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535</v>
      </c>
    </row>
    <row r="92" spans="2:65" s="1" customFormat="1" ht="40.5">
      <c r="B92" s="39"/>
      <c r="C92" s="61"/>
      <c r="D92" s="203" t="s">
        <v>221</v>
      </c>
      <c r="E92" s="61"/>
      <c r="F92" s="204" t="s">
        <v>222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223</v>
      </c>
      <c r="F93" s="193" t="s">
        <v>224</v>
      </c>
      <c r="G93" s="194" t="s">
        <v>225</v>
      </c>
      <c r="H93" s="195">
        <v>13</v>
      </c>
      <c r="I93" s="196"/>
      <c r="J93" s="197">
        <f>ROUND(I93*H93,2)</f>
        <v>0</v>
      </c>
      <c r="K93" s="193" t="s">
        <v>226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0.28999999999999998</v>
      </c>
      <c r="T93" s="201">
        <f>S93*H93</f>
        <v>3.7699999999999996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536</v>
      </c>
    </row>
    <row r="94" spans="2:65" s="1" customFormat="1" ht="27">
      <c r="B94" s="39"/>
      <c r="C94" s="61"/>
      <c r="D94" s="203" t="s">
        <v>221</v>
      </c>
      <c r="E94" s="61"/>
      <c r="F94" s="204" t="s">
        <v>228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" customFormat="1" ht="22.5" customHeight="1">
      <c r="B95" s="39"/>
      <c r="C95" s="191" t="s">
        <v>219</v>
      </c>
      <c r="D95" s="191" t="s">
        <v>214</v>
      </c>
      <c r="E95" s="192" t="s">
        <v>230</v>
      </c>
      <c r="F95" s="193" t="s">
        <v>231</v>
      </c>
      <c r="G95" s="194" t="s">
        <v>232</v>
      </c>
      <c r="H95" s="195">
        <v>7.5</v>
      </c>
      <c r="I95" s="196"/>
      <c r="J95" s="197">
        <f>ROUND(I95*H95,2)</f>
        <v>0</v>
      </c>
      <c r="K95" s="193" t="s">
        <v>218</v>
      </c>
      <c r="L95" s="59"/>
      <c r="M95" s="198" t="s">
        <v>22</v>
      </c>
      <c r="N95" s="199" t="s">
        <v>44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219</v>
      </c>
      <c r="AT95" s="22" t="s">
        <v>214</v>
      </c>
      <c r="AU95" s="22" t="s">
        <v>82</v>
      </c>
      <c r="AY95" s="22" t="s">
        <v>212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219</v>
      </c>
      <c r="BM95" s="22" t="s">
        <v>537</v>
      </c>
    </row>
    <row r="96" spans="2:65" s="1" customFormat="1" ht="27">
      <c r="B96" s="39"/>
      <c r="C96" s="61"/>
      <c r="D96" s="206" t="s">
        <v>221</v>
      </c>
      <c r="E96" s="61"/>
      <c r="F96" s="207" t="s">
        <v>234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221</v>
      </c>
      <c r="AU96" s="22" t="s">
        <v>82</v>
      </c>
    </row>
    <row r="97" spans="2:65" s="11" customFormat="1" ht="13.5">
      <c r="B97" s="208"/>
      <c r="C97" s="209"/>
      <c r="D97" s="203" t="s">
        <v>235</v>
      </c>
      <c r="E97" s="210" t="s">
        <v>22</v>
      </c>
      <c r="F97" s="211" t="s">
        <v>538</v>
      </c>
      <c r="G97" s="209"/>
      <c r="H97" s="212">
        <v>7.5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235</v>
      </c>
      <c r="AU97" s="218" t="s">
        <v>82</v>
      </c>
      <c r="AV97" s="11" t="s">
        <v>82</v>
      </c>
      <c r="AW97" s="11" t="s">
        <v>37</v>
      </c>
      <c r="AX97" s="11" t="s">
        <v>24</v>
      </c>
      <c r="AY97" s="218" t="s">
        <v>212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242</v>
      </c>
      <c r="F98" s="193" t="s">
        <v>243</v>
      </c>
      <c r="G98" s="194" t="s">
        <v>232</v>
      </c>
      <c r="H98" s="195">
        <v>7.5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539</v>
      </c>
    </row>
    <row r="99" spans="2:65" s="1" customFormat="1" ht="40.5">
      <c r="B99" s="39"/>
      <c r="C99" s="61"/>
      <c r="D99" s="203" t="s">
        <v>221</v>
      </c>
      <c r="E99" s="61"/>
      <c r="F99" s="204" t="s">
        <v>245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247</v>
      </c>
      <c r="F100" s="193" t="s">
        <v>248</v>
      </c>
      <c r="G100" s="194" t="s">
        <v>232</v>
      </c>
      <c r="H100" s="195">
        <v>7.5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540</v>
      </c>
    </row>
    <row r="101" spans="2:65" s="1" customFormat="1" ht="13.5">
      <c r="B101" s="39"/>
      <c r="C101" s="61"/>
      <c r="D101" s="203" t="s">
        <v>221</v>
      </c>
      <c r="E101" s="61"/>
      <c r="F101" s="204" t="s">
        <v>248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" customFormat="1" ht="22.5" customHeight="1">
      <c r="B102" s="39"/>
      <c r="C102" s="191" t="s">
        <v>250</v>
      </c>
      <c r="D102" s="191" t="s">
        <v>214</v>
      </c>
      <c r="E102" s="192" t="s">
        <v>251</v>
      </c>
      <c r="F102" s="193" t="s">
        <v>252</v>
      </c>
      <c r="G102" s="194" t="s">
        <v>253</v>
      </c>
      <c r="H102" s="195">
        <v>15.75</v>
      </c>
      <c r="I102" s="196"/>
      <c r="J102" s="197">
        <f>ROUND(I102*H102,2)</f>
        <v>0</v>
      </c>
      <c r="K102" s="193" t="s">
        <v>218</v>
      </c>
      <c r="L102" s="59"/>
      <c r="M102" s="198" t="s">
        <v>22</v>
      </c>
      <c r="N102" s="199" t="s">
        <v>44</v>
      </c>
      <c r="O102" s="40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2" t="s">
        <v>219</v>
      </c>
      <c r="AT102" s="22" t="s">
        <v>214</v>
      </c>
      <c r="AU102" s="22" t="s">
        <v>82</v>
      </c>
      <c r="AY102" s="22" t="s">
        <v>212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24</v>
      </c>
      <c r="BK102" s="202">
        <f>ROUND(I102*H102,2)</f>
        <v>0</v>
      </c>
      <c r="BL102" s="22" t="s">
        <v>219</v>
      </c>
      <c r="BM102" s="22" t="s">
        <v>541</v>
      </c>
    </row>
    <row r="103" spans="2:65" s="1" customFormat="1" ht="13.5">
      <c r="B103" s="39"/>
      <c r="C103" s="61"/>
      <c r="D103" s="206" t="s">
        <v>221</v>
      </c>
      <c r="E103" s="61"/>
      <c r="F103" s="207" t="s">
        <v>255</v>
      </c>
      <c r="G103" s="61"/>
      <c r="H103" s="61"/>
      <c r="I103" s="161"/>
      <c r="J103" s="61"/>
      <c r="K103" s="61"/>
      <c r="L103" s="59"/>
      <c r="M103" s="205"/>
      <c r="N103" s="40"/>
      <c r="O103" s="40"/>
      <c r="P103" s="40"/>
      <c r="Q103" s="40"/>
      <c r="R103" s="40"/>
      <c r="S103" s="40"/>
      <c r="T103" s="76"/>
      <c r="AT103" s="22" t="s">
        <v>221</v>
      </c>
      <c r="AU103" s="22" t="s">
        <v>82</v>
      </c>
    </row>
    <row r="104" spans="2:65" s="11" customFormat="1" ht="13.5">
      <c r="B104" s="208"/>
      <c r="C104" s="209"/>
      <c r="D104" s="206" t="s">
        <v>235</v>
      </c>
      <c r="E104" s="219" t="s">
        <v>22</v>
      </c>
      <c r="F104" s="220" t="s">
        <v>542</v>
      </c>
      <c r="G104" s="209"/>
      <c r="H104" s="221">
        <v>15.75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235</v>
      </c>
      <c r="AU104" s="218" t="s">
        <v>82</v>
      </c>
      <c r="AV104" s="11" t="s">
        <v>82</v>
      </c>
      <c r="AW104" s="11" t="s">
        <v>37</v>
      </c>
      <c r="AX104" s="11" t="s">
        <v>24</v>
      </c>
      <c r="AY104" s="218" t="s">
        <v>212</v>
      </c>
    </row>
    <row r="105" spans="2:65" s="10" customFormat="1" ht="29.85" customHeight="1">
      <c r="B105" s="174"/>
      <c r="C105" s="175"/>
      <c r="D105" s="188" t="s">
        <v>72</v>
      </c>
      <c r="E105" s="189" t="s">
        <v>82</v>
      </c>
      <c r="F105" s="189" t="s">
        <v>257</v>
      </c>
      <c r="G105" s="175"/>
      <c r="H105" s="175"/>
      <c r="I105" s="178"/>
      <c r="J105" s="190">
        <f>BK105</f>
        <v>0</v>
      </c>
      <c r="K105" s="175"/>
      <c r="L105" s="180"/>
      <c r="M105" s="181"/>
      <c r="N105" s="182"/>
      <c r="O105" s="182"/>
      <c r="P105" s="183">
        <f>SUM(P106:P107)</f>
        <v>0</v>
      </c>
      <c r="Q105" s="182"/>
      <c r="R105" s="183">
        <f>SUM(R106:R107)</f>
        <v>0</v>
      </c>
      <c r="S105" s="182"/>
      <c r="T105" s="184">
        <f>SUM(T106:T107)</f>
        <v>0</v>
      </c>
      <c r="AR105" s="185" t="s">
        <v>24</v>
      </c>
      <c r="AT105" s="186" t="s">
        <v>72</v>
      </c>
      <c r="AU105" s="186" t="s">
        <v>24</v>
      </c>
      <c r="AY105" s="185" t="s">
        <v>212</v>
      </c>
      <c r="BK105" s="187">
        <f>SUM(BK106:BK107)</f>
        <v>0</v>
      </c>
    </row>
    <row r="106" spans="2:65" s="1" customFormat="1" ht="22.5" customHeight="1">
      <c r="B106" s="39"/>
      <c r="C106" s="191" t="s">
        <v>258</v>
      </c>
      <c r="D106" s="191" t="s">
        <v>214</v>
      </c>
      <c r="E106" s="192" t="s">
        <v>259</v>
      </c>
      <c r="F106" s="193" t="s">
        <v>260</v>
      </c>
      <c r="G106" s="194" t="s">
        <v>217</v>
      </c>
      <c r="H106" s="195">
        <v>25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543</v>
      </c>
    </row>
    <row r="107" spans="2:65" s="1" customFormat="1" ht="27">
      <c r="B107" s="39"/>
      <c r="C107" s="61"/>
      <c r="D107" s="206" t="s">
        <v>221</v>
      </c>
      <c r="E107" s="61"/>
      <c r="F107" s="207" t="s">
        <v>262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0" customFormat="1" ht="29.85" customHeight="1">
      <c r="B108" s="174"/>
      <c r="C108" s="175"/>
      <c r="D108" s="188" t="s">
        <v>72</v>
      </c>
      <c r="E108" s="189" t="s">
        <v>241</v>
      </c>
      <c r="F108" s="189" t="s">
        <v>263</v>
      </c>
      <c r="G108" s="175"/>
      <c r="H108" s="175"/>
      <c r="I108" s="178"/>
      <c r="J108" s="190">
        <f>BK108</f>
        <v>0</v>
      </c>
      <c r="K108" s="175"/>
      <c r="L108" s="180"/>
      <c r="M108" s="181"/>
      <c r="N108" s="182"/>
      <c r="O108" s="182"/>
      <c r="P108" s="183">
        <f>SUM(P109:P116)</f>
        <v>0</v>
      </c>
      <c r="Q108" s="182"/>
      <c r="R108" s="183">
        <f>SUM(R109:R116)</f>
        <v>21.607500000000002</v>
      </c>
      <c r="S108" s="182"/>
      <c r="T108" s="184">
        <f>SUM(T109:T116)</f>
        <v>0</v>
      </c>
      <c r="AR108" s="185" t="s">
        <v>24</v>
      </c>
      <c r="AT108" s="186" t="s">
        <v>72</v>
      </c>
      <c r="AU108" s="186" t="s">
        <v>24</v>
      </c>
      <c r="AY108" s="185" t="s">
        <v>212</v>
      </c>
      <c r="BK108" s="187">
        <f>SUM(BK109:BK116)</f>
        <v>0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265</v>
      </c>
      <c r="F109" s="193" t="s">
        <v>266</v>
      </c>
      <c r="G109" s="194" t="s">
        <v>217</v>
      </c>
      <c r="H109" s="195">
        <v>25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0.47260000000000002</v>
      </c>
      <c r="R109" s="200">
        <f>Q109*H109</f>
        <v>11.815000000000001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544</v>
      </c>
    </row>
    <row r="110" spans="2:65" s="1" customFormat="1" ht="13.5">
      <c r="B110" s="39"/>
      <c r="C110" s="61"/>
      <c r="D110" s="203" t="s">
        <v>221</v>
      </c>
      <c r="E110" s="61"/>
      <c r="F110" s="204" t="s">
        <v>268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269</v>
      </c>
      <c r="F111" s="193" t="s">
        <v>270</v>
      </c>
      <c r="G111" s="194" t="s">
        <v>217</v>
      </c>
      <c r="H111" s="195">
        <v>25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0.1837</v>
      </c>
      <c r="R111" s="200">
        <f>Q111*H111</f>
        <v>4.5925000000000002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545</v>
      </c>
    </row>
    <row r="112" spans="2:65" s="1" customFormat="1" ht="27">
      <c r="B112" s="39"/>
      <c r="C112" s="61"/>
      <c r="D112" s="203" t="s">
        <v>221</v>
      </c>
      <c r="E112" s="61"/>
      <c r="F112" s="204" t="s">
        <v>272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" customFormat="1" ht="22.5" customHeight="1">
      <c r="B113" s="39"/>
      <c r="C113" s="222" t="s">
        <v>273</v>
      </c>
      <c r="D113" s="222" t="s">
        <v>274</v>
      </c>
      <c r="E113" s="223" t="s">
        <v>275</v>
      </c>
      <c r="F113" s="224" t="s">
        <v>276</v>
      </c>
      <c r="G113" s="225" t="s">
        <v>253</v>
      </c>
      <c r="H113" s="226">
        <v>5.2</v>
      </c>
      <c r="I113" s="227"/>
      <c r="J113" s="228">
        <f>ROUND(I113*H113,2)</f>
        <v>0</v>
      </c>
      <c r="K113" s="224" t="s">
        <v>218</v>
      </c>
      <c r="L113" s="229"/>
      <c r="M113" s="230" t="s">
        <v>22</v>
      </c>
      <c r="N113" s="231" t="s">
        <v>44</v>
      </c>
      <c r="O113" s="40"/>
      <c r="P113" s="200">
        <f>O113*H113</f>
        <v>0</v>
      </c>
      <c r="Q113" s="200">
        <v>1</v>
      </c>
      <c r="R113" s="200">
        <f>Q113*H113</f>
        <v>5.2</v>
      </c>
      <c r="S113" s="200">
        <v>0</v>
      </c>
      <c r="T113" s="201">
        <f>S113*H113</f>
        <v>0</v>
      </c>
      <c r="AR113" s="22" t="s">
        <v>258</v>
      </c>
      <c r="AT113" s="22" t="s">
        <v>274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546</v>
      </c>
    </row>
    <row r="114" spans="2:65" s="1" customFormat="1" ht="27">
      <c r="B114" s="39"/>
      <c r="C114" s="61"/>
      <c r="D114" s="203" t="s">
        <v>221</v>
      </c>
      <c r="E114" s="61"/>
      <c r="F114" s="204" t="s">
        <v>278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" customFormat="1" ht="22.5" customHeight="1">
      <c r="B115" s="39"/>
      <c r="C115" s="191" t="s">
        <v>280</v>
      </c>
      <c r="D115" s="191" t="s">
        <v>214</v>
      </c>
      <c r="E115" s="192" t="s">
        <v>484</v>
      </c>
      <c r="F115" s="193" t="s">
        <v>485</v>
      </c>
      <c r="G115" s="194" t="s">
        <v>225</v>
      </c>
      <c r="H115" s="195">
        <v>15</v>
      </c>
      <c r="I115" s="196"/>
      <c r="J115" s="197">
        <f>ROUND(I115*H115,2)</f>
        <v>0</v>
      </c>
      <c r="K115" s="193" t="s">
        <v>22</v>
      </c>
      <c r="L115" s="59"/>
      <c r="M115" s="198" t="s">
        <v>22</v>
      </c>
      <c r="N115" s="199" t="s">
        <v>44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2" t="s">
        <v>219</v>
      </c>
      <c r="AT115" s="22" t="s">
        <v>214</v>
      </c>
      <c r="AU115" s="22" t="s">
        <v>82</v>
      </c>
      <c r="AY115" s="22" t="s">
        <v>212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219</v>
      </c>
      <c r="BM115" s="22" t="s">
        <v>547</v>
      </c>
    </row>
    <row r="116" spans="2:65" s="1" customFormat="1" ht="13.5">
      <c r="B116" s="39"/>
      <c r="C116" s="61"/>
      <c r="D116" s="206" t="s">
        <v>221</v>
      </c>
      <c r="E116" s="61"/>
      <c r="F116" s="207" t="s">
        <v>485</v>
      </c>
      <c r="G116" s="61"/>
      <c r="H116" s="61"/>
      <c r="I116" s="161"/>
      <c r="J116" s="61"/>
      <c r="K116" s="61"/>
      <c r="L116" s="59"/>
      <c r="M116" s="205"/>
      <c r="N116" s="40"/>
      <c r="O116" s="40"/>
      <c r="P116" s="40"/>
      <c r="Q116" s="40"/>
      <c r="R116" s="40"/>
      <c r="S116" s="40"/>
      <c r="T116" s="76"/>
      <c r="AT116" s="22" t="s">
        <v>221</v>
      </c>
      <c r="AU116" s="22" t="s">
        <v>82</v>
      </c>
    </row>
    <row r="117" spans="2:65" s="10" customFormat="1" ht="29.85" customHeight="1">
      <c r="B117" s="174"/>
      <c r="C117" s="175"/>
      <c r="D117" s="188" t="s">
        <v>72</v>
      </c>
      <c r="E117" s="189" t="s">
        <v>264</v>
      </c>
      <c r="F117" s="189" t="s">
        <v>279</v>
      </c>
      <c r="G117" s="175"/>
      <c r="H117" s="175"/>
      <c r="I117" s="178"/>
      <c r="J117" s="190">
        <f>BK117</f>
        <v>0</v>
      </c>
      <c r="K117" s="175"/>
      <c r="L117" s="180"/>
      <c r="M117" s="181"/>
      <c r="N117" s="182"/>
      <c r="O117" s="182"/>
      <c r="P117" s="183">
        <f>SUM(P118:P143)</f>
        <v>0</v>
      </c>
      <c r="Q117" s="182"/>
      <c r="R117" s="183">
        <f>SUM(R118:R143)</f>
        <v>5.4137900000000005</v>
      </c>
      <c r="S117" s="182"/>
      <c r="T117" s="184">
        <f>SUM(T118:T143)</f>
        <v>0.16400000000000001</v>
      </c>
      <c r="AR117" s="185" t="s">
        <v>24</v>
      </c>
      <c r="AT117" s="186" t="s">
        <v>72</v>
      </c>
      <c r="AU117" s="186" t="s">
        <v>24</v>
      </c>
      <c r="AY117" s="185" t="s">
        <v>212</v>
      </c>
      <c r="BK117" s="187">
        <f>SUM(BK118:BK143)</f>
        <v>0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281</v>
      </c>
      <c r="F118" s="193" t="s">
        <v>282</v>
      </c>
      <c r="G118" s="194" t="s">
        <v>283</v>
      </c>
      <c r="H118" s="195">
        <v>1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548</v>
      </c>
    </row>
    <row r="119" spans="2:65" s="1" customFormat="1" ht="27">
      <c r="B119" s="39"/>
      <c r="C119" s="61"/>
      <c r="D119" s="203" t="s">
        <v>221</v>
      </c>
      <c r="E119" s="61"/>
      <c r="F119" s="204" t="s">
        <v>285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287</v>
      </c>
      <c r="F120" s="193" t="s">
        <v>288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549</v>
      </c>
    </row>
    <row r="121" spans="2:65" s="1" customFormat="1" ht="27">
      <c r="B121" s="39"/>
      <c r="C121" s="61"/>
      <c r="D121" s="203" t="s">
        <v>221</v>
      </c>
      <c r="E121" s="61"/>
      <c r="F121" s="204" t="s">
        <v>290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292</v>
      </c>
      <c r="F122" s="193" t="s">
        <v>293</v>
      </c>
      <c r="G122" s="194" t="s">
        <v>283</v>
      </c>
      <c r="H122" s="195">
        <v>2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550</v>
      </c>
    </row>
    <row r="123" spans="2:65" s="1" customFormat="1" ht="13.5">
      <c r="B123" s="39"/>
      <c r="C123" s="61"/>
      <c r="D123" s="203" t="s">
        <v>221</v>
      </c>
      <c r="E123" s="61"/>
      <c r="F123" s="204" t="s">
        <v>295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296</v>
      </c>
      <c r="F124" s="193" t="s">
        <v>297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551</v>
      </c>
    </row>
    <row r="125" spans="2:65" s="1" customFormat="1" ht="27">
      <c r="B125" s="39"/>
      <c r="C125" s="61"/>
      <c r="D125" s="203" t="s">
        <v>221</v>
      </c>
      <c r="E125" s="61"/>
      <c r="F125" s="204" t="s">
        <v>299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301</v>
      </c>
      <c r="F126" s="193" t="s">
        <v>302</v>
      </c>
      <c r="G126" s="194" t="s">
        <v>283</v>
      </c>
      <c r="H126" s="195">
        <v>10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552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304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191" t="s">
        <v>310</v>
      </c>
      <c r="D128" s="191" t="s">
        <v>214</v>
      </c>
      <c r="E128" s="192" t="s">
        <v>306</v>
      </c>
      <c r="F128" s="193" t="s">
        <v>307</v>
      </c>
      <c r="G128" s="194" t="s">
        <v>283</v>
      </c>
      <c r="H128" s="195">
        <v>30</v>
      </c>
      <c r="I128" s="196"/>
      <c r="J128" s="197">
        <f>ROUND(I128*H128,2)</f>
        <v>0</v>
      </c>
      <c r="K128" s="193" t="s">
        <v>218</v>
      </c>
      <c r="L128" s="59"/>
      <c r="M128" s="198" t="s">
        <v>22</v>
      </c>
      <c r="N128" s="199" t="s">
        <v>44</v>
      </c>
      <c r="O128" s="4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2" t="s">
        <v>219</v>
      </c>
      <c r="AT128" s="22" t="s">
        <v>214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553</v>
      </c>
    </row>
    <row r="129" spans="2:65" s="1" customFormat="1" ht="27">
      <c r="B129" s="39"/>
      <c r="C129" s="61"/>
      <c r="D129" s="203" t="s">
        <v>221</v>
      </c>
      <c r="E129" s="61"/>
      <c r="F129" s="204" t="s">
        <v>309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311</v>
      </c>
      <c r="F130" s="193" t="s">
        <v>312</v>
      </c>
      <c r="G130" s="194" t="s">
        <v>283</v>
      </c>
      <c r="H130" s="195">
        <v>2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6.9999999999999999E-4</v>
      </c>
      <c r="R130" s="200">
        <f>Q130*H130</f>
        <v>1.4E-3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554</v>
      </c>
    </row>
    <row r="131" spans="2:65" s="1" customFormat="1" ht="13.5">
      <c r="B131" s="39"/>
      <c r="C131" s="61"/>
      <c r="D131" s="203" t="s">
        <v>221</v>
      </c>
      <c r="E131" s="61"/>
      <c r="F131" s="204" t="s">
        <v>314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316</v>
      </c>
      <c r="F132" s="193" t="s">
        <v>317</v>
      </c>
      <c r="G132" s="194" t="s">
        <v>283</v>
      </c>
      <c r="H132" s="195">
        <v>2</v>
      </c>
      <c r="I132" s="196"/>
      <c r="J132" s="197">
        <f>ROUND(I132*H132,2)</f>
        <v>0</v>
      </c>
      <c r="K132" s="193" t="s">
        <v>218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0.10940999999999999</v>
      </c>
      <c r="R132" s="200">
        <f>Q132*H132</f>
        <v>0.21881999999999999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555</v>
      </c>
    </row>
    <row r="133" spans="2:65" s="1" customFormat="1" ht="13.5">
      <c r="B133" s="39"/>
      <c r="C133" s="61"/>
      <c r="D133" s="203" t="s">
        <v>221</v>
      </c>
      <c r="E133" s="61"/>
      <c r="F133" s="204" t="s">
        <v>319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191" t="s">
        <v>9</v>
      </c>
      <c r="D134" s="191" t="s">
        <v>214</v>
      </c>
      <c r="E134" s="192" t="s">
        <v>321</v>
      </c>
      <c r="F134" s="193" t="s">
        <v>322</v>
      </c>
      <c r="G134" s="194" t="s">
        <v>225</v>
      </c>
      <c r="H134" s="195">
        <v>16</v>
      </c>
      <c r="I134" s="196"/>
      <c r="J134" s="197">
        <f>ROUND(I134*H134,2)</f>
        <v>0</v>
      </c>
      <c r="K134" s="193" t="s">
        <v>218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2.0000000000000001E-4</v>
      </c>
      <c r="R134" s="200">
        <f>Q134*H134</f>
        <v>3.2000000000000002E-3</v>
      </c>
      <c r="S134" s="200">
        <v>0</v>
      </c>
      <c r="T134" s="201">
        <f>S134*H134</f>
        <v>0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556</v>
      </c>
    </row>
    <row r="135" spans="2:65" s="1" customFormat="1" ht="13.5">
      <c r="B135" s="39"/>
      <c r="C135" s="61"/>
      <c r="D135" s="203" t="s">
        <v>221</v>
      </c>
      <c r="E135" s="61"/>
      <c r="F135" s="204" t="s">
        <v>324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191" t="s">
        <v>329</v>
      </c>
      <c r="D136" s="191" t="s">
        <v>214</v>
      </c>
      <c r="E136" s="192" t="s">
        <v>325</v>
      </c>
      <c r="F136" s="193" t="s">
        <v>326</v>
      </c>
      <c r="G136" s="194" t="s">
        <v>225</v>
      </c>
      <c r="H136" s="195">
        <v>13</v>
      </c>
      <c r="I136" s="196"/>
      <c r="J136" s="197">
        <f>ROUND(I136*H136,2)</f>
        <v>0</v>
      </c>
      <c r="K136" s="193" t="s">
        <v>226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0.16849</v>
      </c>
      <c r="R136" s="200">
        <f>Q136*H136</f>
        <v>2.1903700000000002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557</v>
      </c>
    </row>
    <row r="137" spans="2:65" s="1" customFormat="1" ht="27">
      <c r="B137" s="39"/>
      <c r="C137" s="61"/>
      <c r="D137" s="203" t="s">
        <v>221</v>
      </c>
      <c r="E137" s="61"/>
      <c r="F137" s="204" t="s">
        <v>328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" customFormat="1" ht="22.5" customHeight="1">
      <c r="B138" s="39"/>
      <c r="C138" s="222" t="s">
        <v>333</v>
      </c>
      <c r="D138" s="222" t="s">
        <v>274</v>
      </c>
      <c r="E138" s="223" t="s">
        <v>330</v>
      </c>
      <c r="F138" s="224" t="s">
        <v>331</v>
      </c>
      <c r="G138" s="225" t="s">
        <v>225</v>
      </c>
      <c r="H138" s="226">
        <v>15</v>
      </c>
      <c r="I138" s="227"/>
      <c r="J138" s="228">
        <f>ROUND(I138*H138,2)</f>
        <v>0</v>
      </c>
      <c r="K138" s="224" t="s">
        <v>22</v>
      </c>
      <c r="L138" s="229"/>
      <c r="M138" s="230" t="s">
        <v>22</v>
      </c>
      <c r="N138" s="231" t="s">
        <v>44</v>
      </c>
      <c r="O138" s="40"/>
      <c r="P138" s="200">
        <f>O138*H138</f>
        <v>0</v>
      </c>
      <c r="Q138" s="200">
        <v>0.2</v>
      </c>
      <c r="R138" s="200">
        <f>Q138*H138</f>
        <v>3</v>
      </c>
      <c r="S138" s="200">
        <v>0</v>
      </c>
      <c r="T138" s="201">
        <f>S138*H138</f>
        <v>0</v>
      </c>
      <c r="AR138" s="22" t="s">
        <v>258</v>
      </c>
      <c r="AT138" s="22" t="s">
        <v>274</v>
      </c>
      <c r="AU138" s="22" t="s">
        <v>82</v>
      </c>
      <c r="AY138" s="22" t="s">
        <v>212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219</v>
      </c>
      <c r="BM138" s="22" t="s">
        <v>558</v>
      </c>
    </row>
    <row r="139" spans="2:65" s="1" customFormat="1" ht="13.5">
      <c r="B139" s="39"/>
      <c r="C139" s="61"/>
      <c r="D139" s="203" t="s">
        <v>221</v>
      </c>
      <c r="E139" s="61"/>
      <c r="F139" s="204" t="s">
        <v>331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221</v>
      </c>
      <c r="AU139" s="22" t="s">
        <v>82</v>
      </c>
    </row>
    <row r="140" spans="2:65" s="1" customFormat="1" ht="22.5" customHeight="1">
      <c r="B140" s="39"/>
      <c r="C140" s="191" t="s">
        <v>338</v>
      </c>
      <c r="D140" s="191" t="s">
        <v>214</v>
      </c>
      <c r="E140" s="192" t="s">
        <v>334</v>
      </c>
      <c r="F140" s="193" t="s">
        <v>335</v>
      </c>
      <c r="G140" s="194" t="s">
        <v>283</v>
      </c>
      <c r="H140" s="195">
        <v>2</v>
      </c>
      <c r="I140" s="196"/>
      <c r="J140" s="197">
        <f>ROUND(I140*H140,2)</f>
        <v>0</v>
      </c>
      <c r="K140" s="193" t="s">
        <v>218</v>
      </c>
      <c r="L140" s="59"/>
      <c r="M140" s="198" t="s">
        <v>22</v>
      </c>
      <c r="N140" s="199" t="s">
        <v>44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8.2000000000000003E-2</v>
      </c>
      <c r="T140" s="201">
        <f>S140*H140</f>
        <v>0.16400000000000001</v>
      </c>
      <c r="AR140" s="22" t="s">
        <v>219</v>
      </c>
      <c r="AT140" s="22" t="s">
        <v>214</v>
      </c>
      <c r="AU140" s="22" t="s">
        <v>82</v>
      </c>
      <c r="AY140" s="22" t="s">
        <v>212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219</v>
      </c>
      <c r="BM140" s="22" t="s">
        <v>559</v>
      </c>
    </row>
    <row r="141" spans="2:65" s="1" customFormat="1" ht="27">
      <c r="B141" s="39"/>
      <c r="C141" s="61"/>
      <c r="D141" s="203" t="s">
        <v>221</v>
      </c>
      <c r="E141" s="61"/>
      <c r="F141" s="204" t="s">
        <v>337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221</v>
      </c>
      <c r="AU141" s="22" t="s">
        <v>82</v>
      </c>
    </row>
    <row r="142" spans="2:65" s="1" customFormat="1" ht="22.5" customHeight="1">
      <c r="B142" s="39"/>
      <c r="C142" s="191" t="s">
        <v>345</v>
      </c>
      <c r="D142" s="191" t="s">
        <v>214</v>
      </c>
      <c r="E142" s="192" t="s">
        <v>560</v>
      </c>
      <c r="F142" s="193" t="s">
        <v>561</v>
      </c>
      <c r="G142" s="194" t="s">
        <v>341</v>
      </c>
      <c r="H142" s="195">
        <v>1</v>
      </c>
      <c r="I142" s="196"/>
      <c r="J142" s="197">
        <f>ROUND(I142*H142,2)</f>
        <v>0</v>
      </c>
      <c r="K142" s="193" t="s">
        <v>22</v>
      </c>
      <c r="L142" s="59"/>
      <c r="M142" s="198" t="s">
        <v>22</v>
      </c>
      <c r="N142" s="199" t="s">
        <v>44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219</v>
      </c>
      <c r="AT142" s="22" t="s">
        <v>214</v>
      </c>
      <c r="AU142" s="22" t="s">
        <v>82</v>
      </c>
      <c r="AY142" s="22" t="s">
        <v>212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219</v>
      </c>
      <c r="BM142" s="22" t="s">
        <v>562</v>
      </c>
    </row>
    <row r="143" spans="2:65" s="1" customFormat="1" ht="13.5">
      <c r="B143" s="39"/>
      <c r="C143" s="61"/>
      <c r="D143" s="206" t="s">
        <v>221</v>
      </c>
      <c r="E143" s="61"/>
      <c r="F143" s="207" t="s">
        <v>561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221</v>
      </c>
      <c r="AU143" s="22" t="s">
        <v>82</v>
      </c>
    </row>
    <row r="144" spans="2:65" s="10" customFormat="1" ht="29.85" customHeight="1">
      <c r="B144" s="174"/>
      <c r="C144" s="175"/>
      <c r="D144" s="188" t="s">
        <v>72</v>
      </c>
      <c r="E144" s="189" t="s">
        <v>343</v>
      </c>
      <c r="F144" s="189" t="s">
        <v>344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SUM(P145:P150)</f>
        <v>0</v>
      </c>
      <c r="Q144" s="182"/>
      <c r="R144" s="183">
        <f>SUM(R145:R150)</f>
        <v>0</v>
      </c>
      <c r="S144" s="182"/>
      <c r="T144" s="184">
        <f>SUM(T145:T150)</f>
        <v>0</v>
      </c>
      <c r="AR144" s="185" t="s">
        <v>24</v>
      </c>
      <c r="AT144" s="186" t="s">
        <v>72</v>
      </c>
      <c r="AU144" s="186" t="s">
        <v>24</v>
      </c>
      <c r="AY144" s="185" t="s">
        <v>212</v>
      </c>
      <c r="BK144" s="187">
        <f>SUM(BK145:BK150)</f>
        <v>0</v>
      </c>
    </row>
    <row r="145" spans="2:65" s="1" customFormat="1" ht="22.5" customHeight="1">
      <c r="B145" s="39"/>
      <c r="C145" s="191" t="s">
        <v>350</v>
      </c>
      <c r="D145" s="191" t="s">
        <v>214</v>
      </c>
      <c r="E145" s="192" t="s">
        <v>346</v>
      </c>
      <c r="F145" s="193" t="s">
        <v>347</v>
      </c>
      <c r="G145" s="194" t="s">
        <v>253</v>
      </c>
      <c r="H145" s="195">
        <v>12.773999999999999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563</v>
      </c>
    </row>
    <row r="146" spans="2:65" s="1" customFormat="1" ht="27">
      <c r="B146" s="39"/>
      <c r="C146" s="61"/>
      <c r="D146" s="203" t="s">
        <v>221</v>
      </c>
      <c r="E146" s="61"/>
      <c r="F146" s="204" t="s">
        <v>349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" customFormat="1" ht="22.5" customHeight="1">
      <c r="B147" s="39"/>
      <c r="C147" s="191" t="s">
        <v>355</v>
      </c>
      <c r="D147" s="191" t="s">
        <v>214</v>
      </c>
      <c r="E147" s="192" t="s">
        <v>351</v>
      </c>
      <c r="F147" s="193" t="s">
        <v>352</v>
      </c>
      <c r="G147" s="194" t="s">
        <v>253</v>
      </c>
      <c r="H147" s="195">
        <v>12.773999999999999</v>
      </c>
      <c r="I147" s="196"/>
      <c r="J147" s="197">
        <f>ROUND(I147*H147,2)</f>
        <v>0</v>
      </c>
      <c r="K147" s="193" t="s">
        <v>218</v>
      </c>
      <c r="L147" s="59"/>
      <c r="M147" s="198" t="s">
        <v>22</v>
      </c>
      <c r="N147" s="199" t="s">
        <v>44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219</v>
      </c>
      <c r="AT147" s="22" t="s">
        <v>214</v>
      </c>
      <c r="AU147" s="22" t="s">
        <v>82</v>
      </c>
      <c r="AY147" s="22" t="s">
        <v>212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219</v>
      </c>
      <c r="BM147" s="22" t="s">
        <v>564</v>
      </c>
    </row>
    <row r="148" spans="2:65" s="1" customFormat="1" ht="27">
      <c r="B148" s="39"/>
      <c r="C148" s="61"/>
      <c r="D148" s="203" t="s">
        <v>221</v>
      </c>
      <c r="E148" s="61"/>
      <c r="F148" s="204" t="s">
        <v>354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221</v>
      </c>
      <c r="AU148" s="22" t="s">
        <v>82</v>
      </c>
    </row>
    <row r="149" spans="2:65" s="1" customFormat="1" ht="22.5" customHeight="1">
      <c r="B149" s="39"/>
      <c r="C149" s="191" t="s">
        <v>362</v>
      </c>
      <c r="D149" s="191" t="s">
        <v>214</v>
      </c>
      <c r="E149" s="192" t="s">
        <v>356</v>
      </c>
      <c r="F149" s="193" t="s">
        <v>357</v>
      </c>
      <c r="G149" s="194" t="s">
        <v>253</v>
      </c>
      <c r="H149" s="195">
        <v>12.773999999999999</v>
      </c>
      <c r="I149" s="196"/>
      <c r="J149" s="197">
        <f>ROUND(I149*H149,2)</f>
        <v>0</v>
      </c>
      <c r="K149" s="193" t="s">
        <v>218</v>
      </c>
      <c r="L149" s="59"/>
      <c r="M149" s="198" t="s">
        <v>22</v>
      </c>
      <c r="N149" s="199" t="s">
        <v>44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219</v>
      </c>
      <c r="AT149" s="22" t="s">
        <v>214</v>
      </c>
      <c r="AU149" s="22" t="s">
        <v>82</v>
      </c>
      <c r="AY149" s="22" t="s">
        <v>212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219</v>
      </c>
      <c r="BM149" s="22" t="s">
        <v>565</v>
      </c>
    </row>
    <row r="150" spans="2:65" s="1" customFormat="1" ht="13.5">
      <c r="B150" s="39"/>
      <c r="C150" s="61"/>
      <c r="D150" s="206" t="s">
        <v>221</v>
      </c>
      <c r="E150" s="61"/>
      <c r="F150" s="207" t="s">
        <v>359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221</v>
      </c>
      <c r="AU150" s="22" t="s">
        <v>82</v>
      </c>
    </row>
    <row r="151" spans="2:65" s="10" customFormat="1" ht="29.85" customHeight="1">
      <c r="B151" s="174"/>
      <c r="C151" s="175"/>
      <c r="D151" s="188" t="s">
        <v>72</v>
      </c>
      <c r="E151" s="189" t="s">
        <v>360</v>
      </c>
      <c r="F151" s="189" t="s">
        <v>361</v>
      </c>
      <c r="G151" s="175"/>
      <c r="H151" s="175"/>
      <c r="I151" s="178"/>
      <c r="J151" s="190">
        <f>BK151</f>
        <v>0</v>
      </c>
      <c r="K151" s="175"/>
      <c r="L151" s="180"/>
      <c r="M151" s="181"/>
      <c r="N151" s="182"/>
      <c r="O151" s="182"/>
      <c r="P151" s="183">
        <f>SUM(P152:P153)</f>
        <v>0</v>
      </c>
      <c r="Q151" s="182"/>
      <c r="R151" s="183">
        <f>SUM(R152:R153)</f>
        <v>0</v>
      </c>
      <c r="S151" s="182"/>
      <c r="T151" s="184">
        <f>SUM(T152:T153)</f>
        <v>0</v>
      </c>
      <c r="AR151" s="185" t="s">
        <v>24</v>
      </c>
      <c r="AT151" s="186" t="s">
        <v>72</v>
      </c>
      <c r="AU151" s="186" t="s">
        <v>24</v>
      </c>
      <c r="AY151" s="185" t="s">
        <v>212</v>
      </c>
      <c r="BK151" s="187">
        <f>SUM(BK152:BK153)</f>
        <v>0</v>
      </c>
    </row>
    <row r="152" spans="2:65" s="1" customFormat="1" ht="31.5" customHeight="1">
      <c r="B152" s="39"/>
      <c r="C152" s="191" t="s">
        <v>371</v>
      </c>
      <c r="D152" s="191" t="s">
        <v>214</v>
      </c>
      <c r="E152" s="192" t="s">
        <v>363</v>
      </c>
      <c r="F152" s="193" t="s">
        <v>364</v>
      </c>
      <c r="G152" s="194" t="s">
        <v>253</v>
      </c>
      <c r="H152" s="195">
        <v>27.021000000000001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219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219</v>
      </c>
      <c r="BM152" s="22" t="s">
        <v>566</v>
      </c>
    </row>
    <row r="153" spans="2:65" s="1" customFormat="1" ht="27">
      <c r="B153" s="39"/>
      <c r="C153" s="61"/>
      <c r="D153" s="206" t="s">
        <v>221</v>
      </c>
      <c r="E153" s="61"/>
      <c r="F153" s="207" t="s">
        <v>366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0" customFormat="1" ht="37.35" customHeight="1">
      <c r="B154" s="174"/>
      <c r="C154" s="175"/>
      <c r="D154" s="176" t="s">
        <v>72</v>
      </c>
      <c r="E154" s="177" t="s">
        <v>367</v>
      </c>
      <c r="F154" s="177" t="s">
        <v>368</v>
      </c>
      <c r="G154" s="175"/>
      <c r="H154" s="175"/>
      <c r="I154" s="178"/>
      <c r="J154" s="179">
        <f>BK154</f>
        <v>0</v>
      </c>
      <c r="K154" s="175"/>
      <c r="L154" s="180"/>
      <c r="M154" s="181"/>
      <c r="N154" s="182"/>
      <c r="O154" s="182"/>
      <c r="P154" s="183">
        <f>P155+P158</f>
        <v>0</v>
      </c>
      <c r="Q154" s="182"/>
      <c r="R154" s="183">
        <f>R155+R158</f>
        <v>0</v>
      </c>
      <c r="S154" s="182"/>
      <c r="T154" s="184">
        <f>T155+T158</f>
        <v>0</v>
      </c>
      <c r="AR154" s="185" t="s">
        <v>241</v>
      </c>
      <c r="AT154" s="186" t="s">
        <v>72</v>
      </c>
      <c r="AU154" s="186" t="s">
        <v>73</v>
      </c>
      <c r="AY154" s="185" t="s">
        <v>212</v>
      </c>
      <c r="BK154" s="187">
        <f>BK155+BK158</f>
        <v>0</v>
      </c>
    </row>
    <row r="155" spans="2:65" s="10" customFormat="1" ht="19.899999999999999" customHeight="1">
      <c r="B155" s="174"/>
      <c r="C155" s="175"/>
      <c r="D155" s="188" t="s">
        <v>72</v>
      </c>
      <c r="E155" s="189" t="s">
        <v>369</v>
      </c>
      <c r="F155" s="189" t="s">
        <v>370</v>
      </c>
      <c r="G155" s="175"/>
      <c r="H155" s="175"/>
      <c r="I155" s="178"/>
      <c r="J155" s="190">
        <f>BK155</f>
        <v>0</v>
      </c>
      <c r="K155" s="175"/>
      <c r="L155" s="180"/>
      <c r="M155" s="181"/>
      <c r="N155" s="182"/>
      <c r="O155" s="182"/>
      <c r="P155" s="183">
        <f>SUM(P156:P157)</f>
        <v>0</v>
      </c>
      <c r="Q155" s="182"/>
      <c r="R155" s="183">
        <f>SUM(R156:R157)</f>
        <v>0</v>
      </c>
      <c r="S155" s="182"/>
      <c r="T155" s="184">
        <f>SUM(T156:T157)</f>
        <v>0</v>
      </c>
      <c r="AR155" s="185" t="s">
        <v>241</v>
      </c>
      <c r="AT155" s="186" t="s">
        <v>72</v>
      </c>
      <c r="AU155" s="186" t="s">
        <v>24</v>
      </c>
      <c r="AY155" s="185" t="s">
        <v>212</v>
      </c>
      <c r="BK155" s="187">
        <f>SUM(BK156:BK157)</f>
        <v>0</v>
      </c>
    </row>
    <row r="156" spans="2:65" s="1" customFormat="1" ht="22.5" customHeight="1">
      <c r="B156" s="39"/>
      <c r="C156" s="191" t="s">
        <v>379</v>
      </c>
      <c r="D156" s="191" t="s">
        <v>214</v>
      </c>
      <c r="E156" s="192" t="s">
        <v>372</v>
      </c>
      <c r="F156" s="193" t="s">
        <v>370</v>
      </c>
      <c r="G156" s="194" t="s">
        <v>373</v>
      </c>
      <c r="H156" s="195">
        <v>1</v>
      </c>
      <c r="I156" s="196"/>
      <c r="J156" s="197">
        <f>ROUND(I156*H156,2)</f>
        <v>0</v>
      </c>
      <c r="K156" s="193" t="s">
        <v>218</v>
      </c>
      <c r="L156" s="59"/>
      <c r="M156" s="198" t="s">
        <v>22</v>
      </c>
      <c r="N156" s="199" t="s">
        <v>44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374</v>
      </c>
      <c r="AT156" s="22" t="s">
        <v>214</v>
      </c>
      <c r="AU156" s="22" t="s">
        <v>82</v>
      </c>
      <c r="AY156" s="22" t="s">
        <v>212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374</v>
      </c>
      <c r="BM156" s="22" t="s">
        <v>567</v>
      </c>
    </row>
    <row r="157" spans="2:65" s="1" customFormat="1" ht="13.5">
      <c r="B157" s="39"/>
      <c r="C157" s="61"/>
      <c r="D157" s="206" t="s">
        <v>221</v>
      </c>
      <c r="E157" s="61"/>
      <c r="F157" s="207" t="s">
        <v>376</v>
      </c>
      <c r="G157" s="61"/>
      <c r="H157" s="61"/>
      <c r="I157" s="161"/>
      <c r="J157" s="61"/>
      <c r="K157" s="61"/>
      <c r="L157" s="59"/>
      <c r="M157" s="205"/>
      <c r="N157" s="40"/>
      <c r="O157" s="40"/>
      <c r="P157" s="40"/>
      <c r="Q157" s="40"/>
      <c r="R157" s="40"/>
      <c r="S157" s="40"/>
      <c r="T157" s="76"/>
      <c r="AT157" s="22" t="s">
        <v>221</v>
      </c>
      <c r="AU157" s="22" t="s">
        <v>82</v>
      </c>
    </row>
    <row r="158" spans="2:65" s="10" customFormat="1" ht="29.85" customHeight="1">
      <c r="B158" s="174"/>
      <c r="C158" s="175"/>
      <c r="D158" s="188" t="s">
        <v>72</v>
      </c>
      <c r="E158" s="189" t="s">
        <v>377</v>
      </c>
      <c r="F158" s="189" t="s">
        <v>378</v>
      </c>
      <c r="G158" s="175"/>
      <c r="H158" s="175"/>
      <c r="I158" s="178"/>
      <c r="J158" s="190">
        <f>BK158</f>
        <v>0</v>
      </c>
      <c r="K158" s="175"/>
      <c r="L158" s="180"/>
      <c r="M158" s="181"/>
      <c r="N158" s="182"/>
      <c r="O158" s="182"/>
      <c r="P158" s="183">
        <f>SUM(P159:P160)</f>
        <v>0</v>
      </c>
      <c r="Q158" s="182"/>
      <c r="R158" s="183">
        <f>SUM(R159:R160)</f>
        <v>0</v>
      </c>
      <c r="S158" s="182"/>
      <c r="T158" s="184">
        <f>SUM(T159:T160)</f>
        <v>0</v>
      </c>
      <c r="AR158" s="185" t="s">
        <v>241</v>
      </c>
      <c r="AT158" s="186" t="s">
        <v>72</v>
      </c>
      <c r="AU158" s="186" t="s">
        <v>24</v>
      </c>
      <c r="AY158" s="185" t="s">
        <v>212</v>
      </c>
      <c r="BK158" s="187">
        <f>SUM(BK159:BK160)</f>
        <v>0</v>
      </c>
    </row>
    <row r="159" spans="2:65" s="1" customFormat="1" ht="22.5" customHeight="1">
      <c r="B159" s="39"/>
      <c r="C159" s="191" t="s">
        <v>568</v>
      </c>
      <c r="D159" s="191" t="s">
        <v>214</v>
      </c>
      <c r="E159" s="192" t="s">
        <v>380</v>
      </c>
      <c r="F159" s="193" t="s">
        <v>378</v>
      </c>
      <c r="G159" s="194" t="s">
        <v>373</v>
      </c>
      <c r="H159" s="195">
        <v>1</v>
      </c>
      <c r="I159" s="196"/>
      <c r="J159" s="197">
        <f>ROUND(I159*H159,2)</f>
        <v>0</v>
      </c>
      <c r="K159" s="193" t="s">
        <v>218</v>
      </c>
      <c r="L159" s="59"/>
      <c r="M159" s="198" t="s">
        <v>22</v>
      </c>
      <c r="N159" s="199" t="s">
        <v>44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374</v>
      </c>
      <c r="AT159" s="22" t="s">
        <v>214</v>
      </c>
      <c r="AU159" s="22" t="s">
        <v>82</v>
      </c>
      <c r="AY159" s="22" t="s">
        <v>212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374</v>
      </c>
      <c r="BM159" s="22" t="s">
        <v>569</v>
      </c>
    </row>
    <row r="160" spans="2:65" s="1" customFormat="1" ht="13.5">
      <c r="B160" s="39"/>
      <c r="C160" s="61"/>
      <c r="D160" s="206" t="s">
        <v>221</v>
      </c>
      <c r="E160" s="61"/>
      <c r="F160" s="207" t="s">
        <v>382</v>
      </c>
      <c r="G160" s="61"/>
      <c r="H160" s="61"/>
      <c r="I160" s="161"/>
      <c r="J160" s="61"/>
      <c r="K160" s="61"/>
      <c r="L160" s="59"/>
      <c r="M160" s="232"/>
      <c r="N160" s="233"/>
      <c r="O160" s="233"/>
      <c r="P160" s="233"/>
      <c r="Q160" s="233"/>
      <c r="R160" s="233"/>
      <c r="S160" s="233"/>
      <c r="T160" s="234"/>
      <c r="AT160" s="22" t="s">
        <v>221</v>
      </c>
      <c r="AU160" s="22" t="s">
        <v>82</v>
      </c>
    </row>
    <row r="161" spans="2:12" s="1" customFormat="1" ht="6.95" customHeight="1">
      <c r="B161" s="54"/>
      <c r="C161" s="55"/>
      <c r="D161" s="55"/>
      <c r="E161" s="55"/>
      <c r="F161" s="55"/>
      <c r="G161" s="55"/>
      <c r="H161" s="55"/>
      <c r="I161" s="137"/>
      <c r="J161" s="55"/>
      <c r="K161" s="55"/>
      <c r="L161" s="59"/>
    </row>
  </sheetData>
  <sheetProtection algorithmName="SHA-512" hashValue="9j6FfV9G6cSRMVe9FMyXg7Gecj5HZAx4j/01ERGsm4CboJy2jgYoPIayiOQWRBQnFaYfEc8KgG/EdM52aqEZMA==" saltValue="gc8GysFVV0maKx5mBMtKzA==" spinCount="100000" sheet="1" objects="1" scenarios="1" formatCells="0" formatColumns="0" formatRows="0" sort="0" autoFilter="0"/>
  <autoFilter ref="C85:K160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100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570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ROUND(SUM(BE86:BE147), 2)</f>
        <v>0</v>
      </c>
      <c r="G30" s="40"/>
      <c r="H30" s="40"/>
      <c r="I30" s="129">
        <v>0.21</v>
      </c>
      <c r="J30" s="128">
        <f>ROUND(ROUND((SUM(BE86:BE147)),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ROUND(SUM(BF86:BF147), 2)</f>
        <v>0</v>
      </c>
      <c r="G31" s="40"/>
      <c r="H31" s="40"/>
      <c r="I31" s="129">
        <v>0.15</v>
      </c>
      <c r="J31" s="128">
        <f>ROUND(ROUND((SUM(BF86:BF147)),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ROUND(SUM(BG86:BG147),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ROUND(SUM(BH86:BH147),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ROUND(SUM(BI86:BI147),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SO07 - Objekt 07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J102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J105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J112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J131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J138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J141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J142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J145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SO07 - Objekt 07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P87+P141</f>
        <v>0</v>
      </c>
      <c r="Q86" s="83"/>
      <c r="R86" s="171">
        <f>R87+R141</f>
        <v>15.009609999999999</v>
      </c>
      <c r="S86" s="83"/>
      <c r="T86" s="172">
        <f>T87+T141</f>
        <v>5.32</v>
      </c>
      <c r="AT86" s="22" t="s">
        <v>72</v>
      </c>
      <c r="AU86" s="22" t="s">
        <v>185</v>
      </c>
      <c r="BK86" s="173">
        <f>BK87+BK141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P88+P102+P105+P112+P131+P138</f>
        <v>0</v>
      </c>
      <c r="Q87" s="182"/>
      <c r="R87" s="183">
        <f>R88+R102+R105+R112+R131+R138</f>
        <v>15.009609999999999</v>
      </c>
      <c r="S87" s="182"/>
      <c r="T87" s="184">
        <f>T88+T102+T105+T112+T131+T138</f>
        <v>5.32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BK88+BK102+BK105+BK112+BK131+BK138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SUM(P89:P101)</f>
        <v>0</v>
      </c>
      <c r="Q88" s="182"/>
      <c r="R88" s="183">
        <f>SUM(R89:R101)</f>
        <v>0</v>
      </c>
      <c r="S88" s="182"/>
      <c r="T88" s="184">
        <f>SUM(T89:T101)</f>
        <v>5.32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SUM(BK89:BK101)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422</v>
      </c>
      <c r="F89" s="193" t="s">
        <v>423</v>
      </c>
      <c r="G89" s="194" t="s">
        <v>217</v>
      </c>
      <c r="H89" s="195">
        <v>14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0.23499999999999999</v>
      </c>
      <c r="T89" s="201">
        <f>S89*H89</f>
        <v>3.29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571</v>
      </c>
    </row>
    <row r="90" spans="2:65" s="1" customFormat="1" ht="40.5">
      <c r="B90" s="39"/>
      <c r="C90" s="61"/>
      <c r="D90" s="203" t="s">
        <v>221</v>
      </c>
      <c r="E90" s="61"/>
      <c r="F90" s="204" t="s">
        <v>425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7</v>
      </c>
      <c r="I91" s="196"/>
      <c r="J91" s="197">
        <f>ROUND(I91*H91,2)</f>
        <v>0</v>
      </c>
      <c r="K91" s="193" t="s">
        <v>218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2.0299999999999998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572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4.2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573</v>
      </c>
    </row>
    <row r="94" spans="2:65" s="1" customFormat="1" ht="27">
      <c r="B94" s="39"/>
      <c r="C94" s="61"/>
      <c r="D94" s="203" t="s">
        <v>221</v>
      </c>
      <c r="E94" s="61"/>
      <c r="F94" s="204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" customFormat="1" ht="22.5" customHeight="1">
      <c r="B95" s="39"/>
      <c r="C95" s="191" t="s">
        <v>219</v>
      </c>
      <c r="D95" s="191" t="s">
        <v>214</v>
      </c>
      <c r="E95" s="192" t="s">
        <v>242</v>
      </c>
      <c r="F95" s="193" t="s">
        <v>243</v>
      </c>
      <c r="G95" s="194" t="s">
        <v>232</v>
      </c>
      <c r="H95" s="195">
        <v>4.2</v>
      </c>
      <c r="I95" s="196"/>
      <c r="J95" s="197">
        <f>ROUND(I95*H95,2)</f>
        <v>0</v>
      </c>
      <c r="K95" s="193" t="s">
        <v>218</v>
      </c>
      <c r="L95" s="59"/>
      <c r="M95" s="198" t="s">
        <v>22</v>
      </c>
      <c r="N95" s="199" t="s">
        <v>44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219</v>
      </c>
      <c r="AT95" s="22" t="s">
        <v>214</v>
      </c>
      <c r="AU95" s="22" t="s">
        <v>82</v>
      </c>
      <c r="AY95" s="22" t="s">
        <v>212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219</v>
      </c>
      <c r="BM95" s="22" t="s">
        <v>574</v>
      </c>
    </row>
    <row r="96" spans="2:65" s="1" customFormat="1" ht="40.5">
      <c r="B96" s="39"/>
      <c r="C96" s="61"/>
      <c r="D96" s="203" t="s">
        <v>221</v>
      </c>
      <c r="E96" s="61"/>
      <c r="F96" s="204" t="s">
        <v>245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221</v>
      </c>
      <c r="AU96" s="22" t="s">
        <v>82</v>
      </c>
    </row>
    <row r="97" spans="2:65" s="1" customFormat="1" ht="22.5" customHeight="1">
      <c r="B97" s="39"/>
      <c r="C97" s="191" t="s">
        <v>241</v>
      </c>
      <c r="D97" s="191" t="s">
        <v>214</v>
      </c>
      <c r="E97" s="192" t="s">
        <v>247</v>
      </c>
      <c r="F97" s="193" t="s">
        <v>248</v>
      </c>
      <c r="G97" s="194" t="s">
        <v>232</v>
      </c>
      <c r="H97" s="195">
        <v>4.2</v>
      </c>
      <c r="I97" s="196"/>
      <c r="J97" s="197">
        <f>ROUND(I97*H97,2)</f>
        <v>0</v>
      </c>
      <c r="K97" s="193" t="s">
        <v>218</v>
      </c>
      <c r="L97" s="59"/>
      <c r="M97" s="198" t="s">
        <v>22</v>
      </c>
      <c r="N97" s="199" t="s">
        <v>44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219</v>
      </c>
      <c r="AT97" s="22" t="s">
        <v>214</v>
      </c>
      <c r="AU97" s="22" t="s">
        <v>82</v>
      </c>
      <c r="AY97" s="22" t="s">
        <v>212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219</v>
      </c>
      <c r="BM97" s="22" t="s">
        <v>575</v>
      </c>
    </row>
    <row r="98" spans="2:65" s="1" customFormat="1" ht="13.5">
      <c r="B98" s="39"/>
      <c r="C98" s="61"/>
      <c r="D98" s="203" t="s">
        <v>221</v>
      </c>
      <c r="E98" s="61"/>
      <c r="F98" s="204" t="s">
        <v>248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221</v>
      </c>
      <c r="AU98" s="22" t="s">
        <v>82</v>
      </c>
    </row>
    <row r="99" spans="2:65" s="1" customFormat="1" ht="22.5" customHeight="1">
      <c r="B99" s="39"/>
      <c r="C99" s="191" t="s">
        <v>246</v>
      </c>
      <c r="D99" s="191" t="s">
        <v>214</v>
      </c>
      <c r="E99" s="192" t="s">
        <v>251</v>
      </c>
      <c r="F99" s="193" t="s">
        <v>252</v>
      </c>
      <c r="G99" s="194" t="s">
        <v>253</v>
      </c>
      <c r="H99" s="195">
        <v>8.82</v>
      </c>
      <c r="I99" s="196"/>
      <c r="J99" s="197">
        <f>ROUND(I99*H99,2)</f>
        <v>0</v>
      </c>
      <c r="K99" s="193" t="s">
        <v>218</v>
      </c>
      <c r="L99" s="59"/>
      <c r="M99" s="198" t="s">
        <v>22</v>
      </c>
      <c r="N99" s="199" t="s">
        <v>44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219</v>
      </c>
      <c r="AT99" s="22" t="s">
        <v>214</v>
      </c>
      <c r="AU99" s="22" t="s">
        <v>82</v>
      </c>
      <c r="AY99" s="22" t="s">
        <v>212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219</v>
      </c>
      <c r="BM99" s="22" t="s">
        <v>576</v>
      </c>
    </row>
    <row r="100" spans="2:65" s="1" customFormat="1" ht="13.5">
      <c r="B100" s="39"/>
      <c r="C100" s="61"/>
      <c r="D100" s="206" t="s">
        <v>221</v>
      </c>
      <c r="E100" s="61"/>
      <c r="F100" s="207" t="s">
        <v>255</v>
      </c>
      <c r="G100" s="61"/>
      <c r="H100" s="61"/>
      <c r="I100" s="161"/>
      <c r="J100" s="61"/>
      <c r="K100" s="61"/>
      <c r="L100" s="59"/>
      <c r="M100" s="205"/>
      <c r="N100" s="40"/>
      <c r="O100" s="40"/>
      <c r="P100" s="40"/>
      <c r="Q100" s="40"/>
      <c r="R100" s="40"/>
      <c r="S100" s="40"/>
      <c r="T100" s="76"/>
      <c r="AT100" s="22" t="s">
        <v>221</v>
      </c>
      <c r="AU100" s="22" t="s">
        <v>82</v>
      </c>
    </row>
    <row r="101" spans="2:65" s="11" customFormat="1" ht="13.5">
      <c r="B101" s="208"/>
      <c r="C101" s="209"/>
      <c r="D101" s="206" t="s">
        <v>235</v>
      </c>
      <c r="E101" s="219" t="s">
        <v>22</v>
      </c>
      <c r="F101" s="220" t="s">
        <v>577</v>
      </c>
      <c r="G101" s="209"/>
      <c r="H101" s="221">
        <v>8.82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235</v>
      </c>
      <c r="AU101" s="218" t="s">
        <v>82</v>
      </c>
      <c r="AV101" s="11" t="s">
        <v>82</v>
      </c>
      <c r="AW101" s="11" t="s">
        <v>37</v>
      </c>
      <c r="AX101" s="11" t="s">
        <v>24</v>
      </c>
      <c r="AY101" s="218" t="s">
        <v>212</v>
      </c>
    </row>
    <row r="102" spans="2:65" s="10" customFormat="1" ht="29.85" customHeight="1">
      <c r="B102" s="174"/>
      <c r="C102" s="175"/>
      <c r="D102" s="188" t="s">
        <v>72</v>
      </c>
      <c r="E102" s="189" t="s">
        <v>82</v>
      </c>
      <c r="F102" s="189" t="s">
        <v>257</v>
      </c>
      <c r="G102" s="175"/>
      <c r="H102" s="175"/>
      <c r="I102" s="178"/>
      <c r="J102" s="190">
        <f>BK102</f>
        <v>0</v>
      </c>
      <c r="K102" s="175"/>
      <c r="L102" s="180"/>
      <c r="M102" s="181"/>
      <c r="N102" s="182"/>
      <c r="O102" s="182"/>
      <c r="P102" s="183">
        <f>SUM(P103:P104)</f>
        <v>0</v>
      </c>
      <c r="Q102" s="182"/>
      <c r="R102" s="183">
        <f>SUM(R103:R104)</f>
        <v>0</v>
      </c>
      <c r="S102" s="182"/>
      <c r="T102" s="184">
        <f>SUM(T103:T104)</f>
        <v>0</v>
      </c>
      <c r="AR102" s="185" t="s">
        <v>24</v>
      </c>
      <c r="AT102" s="186" t="s">
        <v>72</v>
      </c>
      <c r="AU102" s="186" t="s">
        <v>24</v>
      </c>
      <c r="AY102" s="185" t="s">
        <v>212</v>
      </c>
      <c r="BK102" s="187">
        <f>SUM(BK103:BK104)</f>
        <v>0</v>
      </c>
    </row>
    <row r="103" spans="2:65" s="1" customFormat="1" ht="22.5" customHeight="1">
      <c r="B103" s="39"/>
      <c r="C103" s="191" t="s">
        <v>250</v>
      </c>
      <c r="D103" s="191" t="s">
        <v>214</v>
      </c>
      <c r="E103" s="192" t="s">
        <v>259</v>
      </c>
      <c r="F103" s="193" t="s">
        <v>260</v>
      </c>
      <c r="G103" s="194" t="s">
        <v>217</v>
      </c>
      <c r="H103" s="195">
        <v>14</v>
      </c>
      <c r="I103" s="196"/>
      <c r="J103" s="197">
        <f>ROUND(I103*H103,2)</f>
        <v>0</v>
      </c>
      <c r="K103" s="193" t="s">
        <v>218</v>
      </c>
      <c r="L103" s="59"/>
      <c r="M103" s="198" t="s">
        <v>22</v>
      </c>
      <c r="N103" s="199" t="s">
        <v>44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219</v>
      </c>
      <c r="AT103" s="22" t="s">
        <v>214</v>
      </c>
      <c r="AU103" s="22" t="s">
        <v>82</v>
      </c>
      <c r="AY103" s="22" t="s">
        <v>212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219</v>
      </c>
      <c r="BM103" s="22" t="s">
        <v>578</v>
      </c>
    </row>
    <row r="104" spans="2:65" s="1" customFormat="1" ht="27">
      <c r="B104" s="39"/>
      <c r="C104" s="61"/>
      <c r="D104" s="206" t="s">
        <v>221</v>
      </c>
      <c r="E104" s="61"/>
      <c r="F104" s="207" t="s">
        <v>262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221</v>
      </c>
      <c r="AU104" s="22" t="s">
        <v>82</v>
      </c>
    </row>
    <row r="105" spans="2:65" s="10" customFormat="1" ht="29.85" customHeight="1">
      <c r="B105" s="174"/>
      <c r="C105" s="175"/>
      <c r="D105" s="188" t="s">
        <v>72</v>
      </c>
      <c r="E105" s="189" t="s">
        <v>241</v>
      </c>
      <c r="F105" s="189" t="s">
        <v>263</v>
      </c>
      <c r="G105" s="175"/>
      <c r="H105" s="175"/>
      <c r="I105" s="178"/>
      <c r="J105" s="190">
        <f>BK105</f>
        <v>0</v>
      </c>
      <c r="K105" s="175"/>
      <c r="L105" s="180"/>
      <c r="M105" s="181"/>
      <c r="N105" s="182"/>
      <c r="O105" s="182"/>
      <c r="P105" s="183">
        <f>SUM(P106:P111)</f>
        <v>0</v>
      </c>
      <c r="Q105" s="182"/>
      <c r="R105" s="183">
        <f>SUM(R106:R111)</f>
        <v>11.988199999999999</v>
      </c>
      <c r="S105" s="182"/>
      <c r="T105" s="184">
        <f>SUM(T106:T111)</f>
        <v>0</v>
      </c>
      <c r="AR105" s="185" t="s">
        <v>24</v>
      </c>
      <c r="AT105" s="186" t="s">
        <v>72</v>
      </c>
      <c r="AU105" s="186" t="s">
        <v>24</v>
      </c>
      <c r="AY105" s="185" t="s">
        <v>212</v>
      </c>
      <c r="BK105" s="187">
        <f>SUM(BK106:BK111)</f>
        <v>0</v>
      </c>
    </row>
    <row r="106" spans="2:65" s="1" customFormat="1" ht="22.5" customHeight="1">
      <c r="B106" s="39"/>
      <c r="C106" s="191" t="s">
        <v>258</v>
      </c>
      <c r="D106" s="191" t="s">
        <v>214</v>
      </c>
      <c r="E106" s="192" t="s">
        <v>265</v>
      </c>
      <c r="F106" s="193" t="s">
        <v>266</v>
      </c>
      <c r="G106" s="194" t="s">
        <v>217</v>
      </c>
      <c r="H106" s="195">
        <v>14</v>
      </c>
      <c r="I106" s="196"/>
      <c r="J106" s="197">
        <f>ROUND(I106*H106,2)</f>
        <v>0</v>
      </c>
      <c r="K106" s="193" t="s">
        <v>218</v>
      </c>
      <c r="L106" s="59"/>
      <c r="M106" s="198" t="s">
        <v>22</v>
      </c>
      <c r="N106" s="199" t="s">
        <v>44</v>
      </c>
      <c r="O106" s="40"/>
      <c r="P106" s="200">
        <f>O106*H106</f>
        <v>0</v>
      </c>
      <c r="Q106" s="200">
        <v>0.47260000000000002</v>
      </c>
      <c r="R106" s="200">
        <f>Q106*H106</f>
        <v>6.6164000000000005</v>
      </c>
      <c r="S106" s="200">
        <v>0</v>
      </c>
      <c r="T106" s="201">
        <f>S106*H106</f>
        <v>0</v>
      </c>
      <c r="AR106" s="22" t="s">
        <v>219</v>
      </c>
      <c r="AT106" s="22" t="s">
        <v>214</v>
      </c>
      <c r="AU106" s="22" t="s">
        <v>82</v>
      </c>
      <c r="AY106" s="22" t="s">
        <v>212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219</v>
      </c>
      <c r="BM106" s="22" t="s">
        <v>579</v>
      </c>
    </row>
    <row r="107" spans="2:65" s="1" customFormat="1" ht="13.5">
      <c r="B107" s="39"/>
      <c r="C107" s="61"/>
      <c r="D107" s="203" t="s">
        <v>221</v>
      </c>
      <c r="E107" s="61"/>
      <c r="F107" s="204" t="s">
        <v>268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221</v>
      </c>
      <c r="AU107" s="22" t="s">
        <v>82</v>
      </c>
    </row>
    <row r="108" spans="2:65" s="1" customFormat="1" ht="22.5" customHeight="1">
      <c r="B108" s="39"/>
      <c r="C108" s="191" t="s">
        <v>264</v>
      </c>
      <c r="D108" s="191" t="s">
        <v>214</v>
      </c>
      <c r="E108" s="192" t="s">
        <v>269</v>
      </c>
      <c r="F108" s="193" t="s">
        <v>270</v>
      </c>
      <c r="G108" s="194" t="s">
        <v>217</v>
      </c>
      <c r="H108" s="195">
        <v>14</v>
      </c>
      <c r="I108" s="196"/>
      <c r="J108" s="197">
        <f>ROUND(I108*H108,2)</f>
        <v>0</v>
      </c>
      <c r="K108" s="193" t="s">
        <v>218</v>
      </c>
      <c r="L108" s="59"/>
      <c r="M108" s="198" t="s">
        <v>22</v>
      </c>
      <c r="N108" s="199" t="s">
        <v>44</v>
      </c>
      <c r="O108" s="40"/>
      <c r="P108" s="200">
        <f>O108*H108</f>
        <v>0</v>
      </c>
      <c r="Q108" s="200">
        <v>0.1837</v>
      </c>
      <c r="R108" s="200">
        <f>Q108*H108</f>
        <v>2.5718000000000001</v>
      </c>
      <c r="S108" s="200">
        <v>0</v>
      </c>
      <c r="T108" s="201">
        <f>S108*H108</f>
        <v>0</v>
      </c>
      <c r="AR108" s="22" t="s">
        <v>219</v>
      </c>
      <c r="AT108" s="22" t="s">
        <v>214</v>
      </c>
      <c r="AU108" s="22" t="s">
        <v>82</v>
      </c>
      <c r="AY108" s="22" t="s">
        <v>212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219</v>
      </c>
      <c r="BM108" s="22" t="s">
        <v>580</v>
      </c>
    </row>
    <row r="109" spans="2:65" s="1" customFormat="1" ht="27">
      <c r="B109" s="39"/>
      <c r="C109" s="61"/>
      <c r="D109" s="203" t="s">
        <v>221</v>
      </c>
      <c r="E109" s="61"/>
      <c r="F109" s="204" t="s">
        <v>272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221</v>
      </c>
      <c r="AU109" s="22" t="s">
        <v>82</v>
      </c>
    </row>
    <row r="110" spans="2:65" s="1" customFormat="1" ht="22.5" customHeight="1">
      <c r="B110" s="39"/>
      <c r="C110" s="222" t="s">
        <v>29</v>
      </c>
      <c r="D110" s="222" t="s">
        <v>274</v>
      </c>
      <c r="E110" s="223" t="s">
        <v>275</v>
      </c>
      <c r="F110" s="224" t="s">
        <v>276</v>
      </c>
      <c r="G110" s="225" t="s">
        <v>253</v>
      </c>
      <c r="H110" s="226">
        <v>2.8</v>
      </c>
      <c r="I110" s="227"/>
      <c r="J110" s="228">
        <f>ROUND(I110*H110,2)</f>
        <v>0</v>
      </c>
      <c r="K110" s="224" t="s">
        <v>218</v>
      </c>
      <c r="L110" s="229"/>
      <c r="M110" s="230" t="s">
        <v>22</v>
      </c>
      <c r="N110" s="231" t="s">
        <v>44</v>
      </c>
      <c r="O110" s="40"/>
      <c r="P110" s="200">
        <f>O110*H110</f>
        <v>0</v>
      </c>
      <c r="Q110" s="200">
        <v>1</v>
      </c>
      <c r="R110" s="200">
        <f>Q110*H110</f>
        <v>2.8</v>
      </c>
      <c r="S110" s="200">
        <v>0</v>
      </c>
      <c r="T110" s="201">
        <f>S110*H110</f>
        <v>0</v>
      </c>
      <c r="AR110" s="22" t="s">
        <v>258</v>
      </c>
      <c r="AT110" s="22" t="s">
        <v>274</v>
      </c>
      <c r="AU110" s="22" t="s">
        <v>82</v>
      </c>
      <c r="AY110" s="22" t="s">
        <v>212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219</v>
      </c>
      <c r="BM110" s="22" t="s">
        <v>581</v>
      </c>
    </row>
    <row r="111" spans="2:65" s="1" customFormat="1" ht="27">
      <c r="B111" s="39"/>
      <c r="C111" s="61"/>
      <c r="D111" s="206" t="s">
        <v>221</v>
      </c>
      <c r="E111" s="61"/>
      <c r="F111" s="207" t="s">
        <v>278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221</v>
      </c>
      <c r="AU111" s="22" t="s">
        <v>82</v>
      </c>
    </row>
    <row r="112" spans="2:65" s="10" customFormat="1" ht="29.85" customHeight="1">
      <c r="B112" s="174"/>
      <c r="C112" s="175"/>
      <c r="D112" s="188" t="s">
        <v>72</v>
      </c>
      <c r="E112" s="189" t="s">
        <v>264</v>
      </c>
      <c r="F112" s="189" t="s">
        <v>279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SUM(P113:P130)</f>
        <v>0</v>
      </c>
      <c r="Q112" s="182"/>
      <c r="R112" s="183">
        <f>SUM(R113:R130)</f>
        <v>3.0214099999999999</v>
      </c>
      <c r="S112" s="182"/>
      <c r="T112" s="184">
        <f>SUM(T113:T130)</f>
        <v>0</v>
      </c>
      <c r="AR112" s="185" t="s">
        <v>24</v>
      </c>
      <c r="AT112" s="186" t="s">
        <v>72</v>
      </c>
      <c r="AU112" s="186" t="s">
        <v>24</v>
      </c>
      <c r="AY112" s="185" t="s">
        <v>212</v>
      </c>
      <c r="BK112" s="187">
        <f>SUM(BK113:BK130)</f>
        <v>0</v>
      </c>
    </row>
    <row r="113" spans="2:65" s="1" customFormat="1" ht="22.5" customHeight="1">
      <c r="B113" s="39"/>
      <c r="C113" s="191" t="s">
        <v>273</v>
      </c>
      <c r="D113" s="191" t="s">
        <v>214</v>
      </c>
      <c r="E113" s="192" t="s">
        <v>281</v>
      </c>
      <c r="F113" s="193" t="s">
        <v>282</v>
      </c>
      <c r="G113" s="194" t="s">
        <v>283</v>
      </c>
      <c r="H113" s="195">
        <v>1</v>
      </c>
      <c r="I113" s="196"/>
      <c r="J113" s="197">
        <f>ROUND(I113*H113,2)</f>
        <v>0</v>
      </c>
      <c r="K113" s="193" t="s">
        <v>218</v>
      </c>
      <c r="L113" s="59"/>
      <c r="M113" s="198" t="s">
        <v>22</v>
      </c>
      <c r="N113" s="199" t="s">
        <v>44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219</v>
      </c>
      <c r="AT113" s="22" t="s">
        <v>214</v>
      </c>
      <c r="AU113" s="22" t="s">
        <v>82</v>
      </c>
      <c r="AY113" s="22" t="s">
        <v>212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219</v>
      </c>
      <c r="BM113" s="22" t="s">
        <v>582</v>
      </c>
    </row>
    <row r="114" spans="2:65" s="1" customFormat="1" ht="27">
      <c r="B114" s="39"/>
      <c r="C114" s="61"/>
      <c r="D114" s="203" t="s">
        <v>221</v>
      </c>
      <c r="E114" s="61"/>
      <c r="F114" s="204" t="s">
        <v>285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221</v>
      </c>
      <c r="AU114" s="22" t="s">
        <v>82</v>
      </c>
    </row>
    <row r="115" spans="2:65" s="1" customFormat="1" ht="22.5" customHeight="1">
      <c r="B115" s="39"/>
      <c r="C115" s="191" t="s">
        <v>280</v>
      </c>
      <c r="D115" s="191" t="s">
        <v>214</v>
      </c>
      <c r="E115" s="192" t="s">
        <v>287</v>
      </c>
      <c r="F115" s="193" t="s">
        <v>288</v>
      </c>
      <c r="G115" s="194" t="s">
        <v>283</v>
      </c>
      <c r="H115" s="195">
        <v>30</v>
      </c>
      <c r="I115" s="196"/>
      <c r="J115" s="197">
        <f>ROUND(I115*H115,2)</f>
        <v>0</v>
      </c>
      <c r="K115" s="193" t="s">
        <v>218</v>
      </c>
      <c r="L115" s="59"/>
      <c r="M115" s="198" t="s">
        <v>22</v>
      </c>
      <c r="N115" s="199" t="s">
        <v>44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2" t="s">
        <v>219</v>
      </c>
      <c r="AT115" s="22" t="s">
        <v>214</v>
      </c>
      <c r="AU115" s="22" t="s">
        <v>82</v>
      </c>
      <c r="AY115" s="22" t="s">
        <v>212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219</v>
      </c>
      <c r="BM115" s="22" t="s">
        <v>583</v>
      </c>
    </row>
    <row r="116" spans="2:65" s="1" customFormat="1" ht="27">
      <c r="B116" s="39"/>
      <c r="C116" s="61"/>
      <c r="D116" s="203" t="s">
        <v>221</v>
      </c>
      <c r="E116" s="61"/>
      <c r="F116" s="204" t="s">
        <v>290</v>
      </c>
      <c r="G116" s="61"/>
      <c r="H116" s="61"/>
      <c r="I116" s="161"/>
      <c r="J116" s="61"/>
      <c r="K116" s="61"/>
      <c r="L116" s="59"/>
      <c r="M116" s="205"/>
      <c r="N116" s="40"/>
      <c r="O116" s="40"/>
      <c r="P116" s="40"/>
      <c r="Q116" s="40"/>
      <c r="R116" s="40"/>
      <c r="S116" s="40"/>
      <c r="T116" s="76"/>
      <c r="AT116" s="22" t="s">
        <v>221</v>
      </c>
      <c r="AU116" s="22" t="s">
        <v>82</v>
      </c>
    </row>
    <row r="117" spans="2:65" s="1" customFormat="1" ht="22.5" customHeight="1">
      <c r="B117" s="39"/>
      <c r="C117" s="191" t="s">
        <v>286</v>
      </c>
      <c r="D117" s="191" t="s">
        <v>214</v>
      </c>
      <c r="E117" s="192" t="s">
        <v>292</v>
      </c>
      <c r="F117" s="193" t="s">
        <v>293</v>
      </c>
      <c r="G117" s="194" t="s">
        <v>283</v>
      </c>
      <c r="H117" s="195">
        <v>2</v>
      </c>
      <c r="I117" s="196"/>
      <c r="J117" s="197">
        <f>ROUND(I117*H117,2)</f>
        <v>0</v>
      </c>
      <c r="K117" s="193" t="s">
        <v>218</v>
      </c>
      <c r="L117" s="59"/>
      <c r="M117" s="198" t="s">
        <v>22</v>
      </c>
      <c r="N117" s="199" t="s">
        <v>44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219</v>
      </c>
      <c r="AT117" s="22" t="s">
        <v>214</v>
      </c>
      <c r="AU117" s="22" t="s">
        <v>82</v>
      </c>
      <c r="AY117" s="22" t="s">
        <v>212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219</v>
      </c>
      <c r="BM117" s="22" t="s">
        <v>584</v>
      </c>
    </row>
    <row r="118" spans="2:65" s="1" customFormat="1" ht="13.5">
      <c r="B118" s="39"/>
      <c r="C118" s="61"/>
      <c r="D118" s="203" t="s">
        <v>221</v>
      </c>
      <c r="E118" s="61"/>
      <c r="F118" s="204" t="s">
        <v>295</v>
      </c>
      <c r="G118" s="61"/>
      <c r="H118" s="61"/>
      <c r="I118" s="161"/>
      <c r="J118" s="61"/>
      <c r="K118" s="61"/>
      <c r="L118" s="59"/>
      <c r="M118" s="205"/>
      <c r="N118" s="40"/>
      <c r="O118" s="40"/>
      <c r="P118" s="40"/>
      <c r="Q118" s="40"/>
      <c r="R118" s="40"/>
      <c r="S118" s="40"/>
      <c r="T118" s="76"/>
      <c r="AT118" s="22" t="s">
        <v>221</v>
      </c>
      <c r="AU118" s="22" t="s">
        <v>82</v>
      </c>
    </row>
    <row r="119" spans="2:65" s="1" customFormat="1" ht="22.5" customHeight="1">
      <c r="B119" s="39"/>
      <c r="C119" s="191" t="s">
        <v>291</v>
      </c>
      <c r="D119" s="191" t="s">
        <v>214</v>
      </c>
      <c r="E119" s="192" t="s">
        <v>296</v>
      </c>
      <c r="F119" s="193" t="s">
        <v>297</v>
      </c>
      <c r="G119" s="194" t="s">
        <v>283</v>
      </c>
      <c r="H119" s="195">
        <v>30</v>
      </c>
      <c r="I119" s="196"/>
      <c r="J119" s="197">
        <f>ROUND(I119*H119,2)</f>
        <v>0</v>
      </c>
      <c r="K119" s="193" t="s">
        <v>218</v>
      </c>
      <c r="L119" s="59"/>
      <c r="M119" s="198" t="s">
        <v>22</v>
      </c>
      <c r="N119" s="199" t="s">
        <v>44</v>
      </c>
      <c r="O119" s="40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2" t="s">
        <v>219</v>
      </c>
      <c r="AT119" s="22" t="s">
        <v>214</v>
      </c>
      <c r="AU119" s="22" t="s">
        <v>82</v>
      </c>
      <c r="AY119" s="22" t="s">
        <v>212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219</v>
      </c>
      <c r="BM119" s="22" t="s">
        <v>585</v>
      </c>
    </row>
    <row r="120" spans="2:65" s="1" customFormat="1" ht="27">
      <c r="B120" s="39"/>
      <c r="C120" s="61"/>
      <c r="D120" s="203" t="s">
        <v>221</v>
      </c>
      <c r="E120" s="61"/>
      <c r="F120" s="204" t="s">
        <v>299</v>
      </c>
      <c r="G120" s="61"/>
      <c r="H120" s="61"/>
      <c r="I120" s="161"/>
      <c r="J120" s="61"/>
      <c r="K120" s="61"/>
      <c r="L120" s="59"/>
      <c r="M120" s="205"/>
      <c r="N120" s="40"/>
      <c r="O120" s="40"/>
      <c r="P120" s="40"/>
      <c r="Q120" s="40"/>
      <c r="R120" s="40"/>
      <c r="S120" s="40"/>
      <c r="T120" s="76"/>
      <c r="AT120" s="22" t="s">
        <v>221</v>
      </c>
      <c r="AU120" s="22" t="s">
        <v>82</v>
      </c>
    </row>
    <row r="121" spans="2:65" s="1" customFormat="1" ht="22.5" customHeight="1">
      <c r="B121" s="39"/>
      <c r="C121" s="191" t="s">
        <v>10</v>
      </c>
      <c r="D121" s="191" t="s">
        <v>214</v>
      </c>
      <c r="E121" s="192" t="s">
        <v>301</v>
      </c>
      <c r="F121" s="193" t="s">
        <v>302</v>
      </c>
      <c r="G121" s="194" t="s">
        <v>283</v>
      </c>
      <c r="H121" s="195">
        <v>10</v>
      </c>
      <c r="I121" s="196"/>
      <c r="J121" s="197">
        <f>ROUND(I121*H121,2)</f>
        <v>0</v>
      </c>
      <c r="K121" s="193" t="s">
        <v>218</v>
      </c>
      <c r="L121" s="59"/>
      <c r="M121" s="198" t="s">
        <v>22</v>
      </c>
      <c r="N121" s="199" t="s">
        <v>44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219</v>
      </c>
      <c r="AT121" s="22" t="s">
        <v>214</v>
      </c>
      <c r="AU121" s="22" t="s">
        <v>82</v>
      </c>
      <c r="AY121" s="22" t="s">
        <v>212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219</v>
      </c>
      <c r="BM121" s="22" t="s">
        <v>586</v>
      </c>
    </row>
    <row r="122" spans="2:65" s="1" customFormat="1" ht="13.5">
      <c r="B122" s="39"/>
      <c r="C122" s="61"/>
      <c r="D122" s="203" t="s">
        <v>221</v>
      </c>
      <c r="E122" s="61"/>
      <c r="F122" s="204" t="s">
        <v>304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221</v>
      </c>
      <c r="AU122" s="22" t="s">
        <v>82</v>
      </c>
    </row>
    <row r="123" spans="2:65" s="1" customFormat="1" ht="22.5" customHeight="1">
      <c r="B123" s="39"/>
      <c r="C123" s="191" t="s">
        <v>300</v>
      </c>
      <c r="D123" s="191" t="s">
        <v>214</v>
      </c>
      <c r="E123" s="192" t="s">
        <v>306</v>
      </c>
      <c r="F123" s="193" t="s">
        <v>307</v>
      </c>
      <c r="G123" s="194" t="s">
        <v>283</v>
      </c>
      <c r="H123" s="195">
        <v>30</v>
      </c>
      <c r="I123" s="196"/>
      <c r="J123" s="197">
        <f>ROUND(I123*H123,2)</f>
        <v>0</v>
      </c>
      <c r="K123" s="193" t="s">
        <v>218</v>
      </c>
      <c r="L123" s="59"/>
      <c r="M123" s="198" t="s">
        <v>22</v>
      </c>
      <c r="N123" s="199" t="s">
        <v>44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219</v>
      </c>
      <c r="AT123" s="22" t="s">
        <v>214</v>
      </c>
      <c r="AU123" s="22" t="s">
        <v>82</v>
      </c>
      <c r="AY123" s="22" t="s">
        <v>212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219</v>
      </c>
      <c r="BM123" s="22" t="s">
        <v>587</v>
      </c>
    </row>
    <row r="124" spans="2:65" s="1" customFormat="1" ht="27">
      <c r="B124" s="39"/>
      <c r="C124" s="61"/>
      <c r="D124" s="203" t="s">
        <v>221</v>
      </c>
      <c r="E124" s="61"/>
      <c r="F124" s="204" t="s">
        <v>309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221</v>
      </c>
      <c r="AU124" s="22" t="s">
        <v>82</v>
      </c>
    </row>
    <row r="125" spans="2:65" s="1" customFormat="1" ht="22.5" customHeight="1">
      <c r="B125" s="39"/>
      <c r="C125" s="191" t="s">
        <v>305</v>
      </c>
      <c r="D125" s="191" t="s">
        <v>214</v>
      </c>
      <c r="E125" s="192" t="s">
        <v>321</v>
      </c>
      <c r="F125" s="193" t="s">
        <v>322</v>
      </c>
      <c r="G125" s="194" t="s">
        <v>225</v>
      </c>
      <c r="H125" s="195">
        <v>25</v>
      </c>
      <c r="I125" s="196"/>
      <c r="J125" s="197">
        <f>ROUND(I125*H125,2)</f>
        <v>0</v>
      </c>
      <c r="K125" s="193" t="s">
        <v>218</v>
      </c>
      <c r="L125" s="59"/>
      <c r="M125" s="198" t="s">
        <v>22</v>
      </c>
      <c r="N125" s="199" t="s">
        <v>44</v>
      </c>
      <c r="O125" s="40"/>
      <c r="P125" s="200">
        <f>O125*H125</f>
        <v>0</v>
      </c>
      <c r="Q125" s="200">
        <v>2.0000000000000001E-4</v>
      </c>
      <c r="R125" s="200">
        <f>Q125*H125</f>
        <v>5.0000000000000001E-3</v>
      </c>
      <c r="S125" s="200">
        <v>0</v>
      </c>
      <c r="T125" s="201">
        <f>S125*H125</f>
        <v>0</v>
      </c>
      <c r="AR125" s="22" t="s">
        <v>219</v>
      </c>
      <c r="AT125" s="22" t="s">
        <v>214</v>
      </c>
      <c r="AU125" s="22" t="s">
        <v>82</v>
      </c>
      <c r="AY125" s="22" t="s">
        <v>212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219</v>
      </c>
      <c r="BM125" s="22" t="s">
        <v>588</v>
      </c>
    </row>
    <row r="126" spans="2:65" s="1" customFormat="1" ht="13.5">
      <c r="B126" s="39"/>
      <c r="C126" s="61"/>
      <c r="D126" s="203" t="s">
        <v>221</v>
      </c>
      <c r="E126" s="61"/>
      <c r="F126" s="204" t="s">
        <v>324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221</v>
      </c>
      <c r="AU126" s="22" t="s">
        <v>82</v>
      </c>
    </row>
    <row r="127" spans="2:65" s="1" customFormat="1" ht="22.5" customHeight="1">
      <c r="B127" s="39"/>
      <c r="C127" s="191" t="s">
        <v>310</v>
      </c>
      <c r="D127" s="191" t="s">
        <v>214</v>
      </c>
      <c r="E127" s="192" t="s">
        <v>325</v>
      </c>
      <c r="F127" s="193" t="s">
        <v>326</v>
      </c>
      <c r="G127" s="194" t="s">
        <v>225</v>
      </c>
      <c r="H127" s="195">
        <v>9</v>
      </c>
      <c r="I127" s="196"/>
      <c r="J127" s="197">
        <f>ROUND(I127*H127,2)</f>
        <v>0</v>
      </c>
      <c r="K127" s="193" t="s">
        <v>218</v>
      </c>
      <c r="L127" s="59"/>
      <c r="M127" s="198" t="s">
        <v>22</v>
      </c>
      <c r="N127" s="199" t="s">
        <v>44</v>
      </c>
      <c r="O127" s="40"/>
      <c r="P127" s="200">
        <f>O127*H127</f>
        <v>0</v>
      </c>
      <c r="Q127" s="200">
        <v>0.16849</v>
      </c>
      <c r="R127" s="200">
        <f>Q127*H127</f>
        <v>1.51641</v>
      </c>
      <c r="S127" s="200">
        <v>0</v>
      </c>
      <c r="T127" s="201">
        <f>S127*H127</f>
        <v>0</v>
      </c>
      <c r="AR127" s="22" t="s">
        <v>219</v>
      </c>
      <c r="AT127" s="22" t="s">
        <v>214</v>
      </c>
      <c r="AU127" s="22" t="s">
        <v>82</v>
      </c>
      <c r="AY127" s="22" t="s">
        <v>212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219</v>
      </c>
      <c r="BM127" s="22" t="s">
        <v>589</v>
      </c>
    </row>
    <row r="128" spans="2:65" s="1" customFormat="1" ht="27">
      <c r="B128" s="39"/>
      <c r="C128" s="61"/>
      <c r="D128" s="203" t="s">
        <v>221</v>
      </c>
      <c r="E128" s="61"/>
      <c r="F128" s="204" t="s">
        <v>328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221</v>
      </c>
      <c r="AU128" s="22" t="s">
        <v>82</v>
      </c>
    </row>
    <row r="129" spans="2:65" s="1" customFormat="1" ht="22.5" customHeight="1">
      <c r="B129" s="39"/>
      <c r="C129" s="222" t="s">
        <v>315</v>
      </c>
      <c r="D129" s="222" t="s">
        <v>274</v>
      </c>
      <c r="E129" s="223" t="s">
        <v>444</v>
      </c>
      <c r="F129" s="224" t="s">
        <v>445</v>
      </c>
      <c r="G129" s="225" t="s">
        <v>225</v>
      </c>
      <c r="H129" s="226">
        <v>10</v>
      </c>
      <c r="I129" s="227"/>
      <c r="J129" s="228">
        <f>ROUND(I129*H129,2)</f>
        <v>0</v>
      </c>
      <c r="K129" s="224" t="s">
        <v>218</v>
      </c>
      <c r="L129" s="229"/>
      <c r="M129" s="230" t="s">
        <v>22</v>
      </c>
      <c r="N129" s="231" t="s">
        <v>44</v>
      </c>
      <c r="O129" s="40"/>
      <c r="P129" s="200">
        <f>O129*H129</f>
        <v>0</v>
      </c>
      <c r="Q129" s="200">
        <v>0.15</v>
      </c>
      <c r="R129" s="200">
        <f>Q129*H129</f>
        <v>1.5</v>
      </c>
      <c r="S129" s="200">
        <v>0</v>
      </c>
      <c r="T129" s="201">
        <f>S129*H129</f>
        <v>0</v>
      </c>
      <c r="AR129" s="22" t="s">
        <v>258</v>
      </c>
      <c r="AT129" s="22" t="s">
        <v>274</v>
      </c>
      <c r="AU129" s="22" t="s">
        <v>82</v>
      </c>
      <c r="AY129" s="22" t="s">
        <v>212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219</v>
      </c>
      <c r="BM129" s="22" t="s">
        <v>590</v>
      </c>
    </row>
    <row r="130" spans="2:65" s="1" customFormat="1" ht="27">
      <c r="B130" s="39"/>
      <c r="C130" s="61"/>
      <c r="D130" s="206" t="s">
        <v>221</v>
      </c>
      <c r="E130" s="61"/>
      <c r="F130" s="207" t="s">
        <v>447</v>
      </c>
      <c r="G130" s="61"/>
      <c r="H130" s="61"/>
      <c r="I130" s="161"/>
      <c r="J130" s="61"/>
      <c r="K130" s="61"/>
      <c r="L130" s="59"/>
      <c r="M130" s="205"/>
      <c r="N130" s="40"/>
      <c r="O130" s="40"/>
      <c r="P130" s="40"/>
      <c r="Q130" s="40"/>
      <c r="R130" s="40"/>
      <c r="S130" s="40"/>
      <c r="T130" s="76"/>
      <c r="AT130" s="22" t="s">
        <v>221</v>
      </c>
      <c r="AU130" s="22" t="s">
        <v>82</v>
      </c>
    </row>
    <row r="131" spans="2:65" s="10" customFormat="1" ht="29.85" customHeight="1">
      <c r="B131" s="174"/>
      <c r="C131" s="175"/>
      <c r="D131" s="188" t="s">
        <v>72</v>
      </c>
      <c r="E131" s="189" t="s">
        <v>343</v>
      </c>
      <c r="F131" s="189" t="s">
        <v>344</v>
      </c>
      <c r="G131" s="175"/>
      <c r="H131" s="175"/>
      <c r="I131" s="178"/>
      <c r="J131" s="190">
        <f>BK131</f>
        <v>0</v>
      </c>
      <c r="K131" s="175"/>
      <c r="L131" s="180"/>
      <c r="M131" s="181"/>
      <c r="N131" s="182"/>
      <c r="O131" s="182"/>
      <c r="P131" s="183">
        <f>SUM(P132:P137)</f>
        <v>0</v>
      </c>
      <c r="Q131" s="182"/>
      <c r="R131" s="183">
        <f>SUM(R132:R137)</f>
        <v>0</v>
      </c>
      <c r="S131" s="182"/>
      <c r="T131" s="184">
        <f>SUM(T132:T137)</f>
        <v>0</v>
      </c>
      <c r="AR131" s="185" t="s">
        <v>24</v>
      </c>
      <c r="AT131" s="186" t="s">
        <v>72</v>
      </c>
      <c r="AU131" s="186" t="s">
        <v>24</v>
      </c>
      <c r="AY131" s="185" t="s">
        <v>212</v>
      </c>
      <c r="BK131" s="187">
        <f>SUM(BK132:BK137)</f>
        <v>0</v>
      </c>
    </row>
    <row r="132" spans="2:65" s="1" customFormat="1" ht="22.5" customHeight="1">
      <c r="B132" s="39"/>
      <c r="C132" s="191" t="s">
        <v>320</v>
      </c>
      <c r="D132" s="191" t="s">
        <v>214</v>
      </c>
      <c r="E132" s="192" t="s">
        <v>346</v>
      </c>
      <c r="F132" s="193" t="s">
        <v>347</v>
      </c>
      <c r="G132" s="194" t="s">
        <v>253</v>
      </c>
      <c r="H132" s="195">
        <v>5.32</v>
      </c>
      <c r="I132" s="196"/>
      <c r="J132" s="197">
        <f>ROUND(I132*H132,2)</f>
        <v>0</v>
      </c>
      <c r="K132" s="193" t="s">
        <v>218</v>
      </c>
      <c r="L132" s="59"/>
      <c r="M132" s="198" t="s">
        <v>22</v>
      </c>
      <c r="N132" s="199" t="s">
        <v>44</v>
      </c>
      <c r="O132" s="40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2" t="s">
        <v>219</v>
      </c>
      <c r="AT132" s="22" t="s">
        <v>214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591</v>
      </c>
    </row>
    <row r="133" spans="2:65" s="1" customFormat="1" ht="27">
      <c r="B133" s="39"/>
      <c r="C133" s="61"/>
      <c r="D133" s="203" t="s">
        <v>221</v>
      </c>
      <c r="E133" s="61"/>
      <c r="F133" s="204" t="s">
        <v>349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191" t="s">
        <v>9</v>
      </c>
      <c r="D134" s="191" t="s">
        <v>214</v>
      </c>
      <c r="E134" s="192" t="s">
        <v>351</v>
      </c>
      <c r="F134" s="193" t="s">
        <v>455</v>
      </c>
      <c r="G134" s="194" t="s">
        <v>253</v>
      </c>
      <c r="H134" s="195">
        <v>5.32</v>
      </c>
      <c r="I134" s="196"/>
      <c r="J134" s="197">
        <f>ROUND(I134*H134,2)</f>
        <v>0</v>
      </c>
      <c r="K134" s="193" t="s">
        <v>218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592</v>
      </c>
    </row>
    <row r="135" spans="2:65" s="1" customFormat="1" ht="27">
      <c r="B135" s="39"/>
      <c r="C135" s="61"/>
      <c r="D135" s="203" t="s">
        <v>221</v>
      </c>
      <c r="E135" s="61"/>
      <c r="F135" s="204" t="s">
        <v>354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191" t="s">
        <v>329</v>
      </c>
      <c r="D136" s="191" t="s">
        <v>214</v>
      </c>
      <c r="E136" s="192" t="s">
        <v>356</v>
      </c>
      <c r="F136" s="193" t="s">
        <v>357</v>
      </c>
      <c r="G136" s="194" t="s">
        <v>253</v>
      </c>
      <c r="H136" s="195">
        <v>5.32</v>
      </c>
      <c r="I136" s="196"/>
      <c r="J136" s="197">
        <f>ROUND(I136*H136,2)</f>
        <v>0</v>
      </c>
      <c r="K136" s="193" t="s">
        <v>218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593</v>
      </c>
    </row>
    <row r="137" spans="2:65" s="1" customFormat="1" ht="13.5">
      <c r="B137" s="39"/>
      <c r="C137" s="61"/>
      <c r="D137" s="206" t="s">
        <v>221</v>
      </c>
      <c r="E137" s="61"/>
      <c r="F137" s="207" t="s">
        <v>359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0" customFormat="1" ht="29.85" customHeight="1">
      <c r="B138" s="174"/>
      <c r="C138" s="175"/>
      <c r="D138" s="188" t="s">
        <v>72</v>
      </c>
      <c r="E138" s="189" t="s">
        <v>360</v>
      </c>
      <c r="F138" s="189" t="s">
        <v>361</v>
      </c>
      <c r="G138" s="175"/>
      <c r="H138" s="175"/>
      <c r="I138" s="178"/>
      <c r="J138" s="190">
        <f>BK138</f>
        <v>0</v>
      </c>
      <c r="K138" s="175"/>
      <c r="L138" s="180"/>
      <c r="M138" s="181"/>
      <c r="N138" s="182"/>
      <c r="O138" s="182"/>
      <c r="P138" s="183">
        <f>SUM(P139:P140)</f>
        <v>0</v>
      </c>
      <c r="Q138" s="182"/>
      <c r="R138" s="183">
        <f>SUM(R139:R140)</f>
        <v>0</v>
      </c>
      <c r="S138" s="182"/>
      <c r="T138" s="184">
        <f>SUM(T139:T140)</f>
        <v>0</v>
      </c>
      <c r="AR138" s="185" t="s">
        <v>24</v>
      </c>
      <c r="AT138" s="186" t="s">
        <v>72</v>
      </c>
      <c r="AU138" s="186" t="s">
        <v>24</v>
      </c>
      <c r="AY138" s="185" t="s">
        <v>212</v>
      </c>
      <c r="BK138" s="187">
        <f>SUM(BK139:BK140)</f>
        <v>0</v>
      </c>
    </row>
    <row r="139" spans="2:65" s="1" customFormat="1" ht="22.5" customHeight="1">
      <c r="B139" s="39"/>
      <c r="C139" s="191" t="s">
        <v>333</v>
      </c>
      <c r="D139" s="191" t="s">
        <v>214</v>
      </c>
      <c r="E139" s="192" t="s">
        <v>458</v>
      </c>
      <c r="F139" s="193" t="s">
        <v>459</v>
      </c>
      <c r="G139" s="194" t="s">
        <v>253</v>
      </c>
      <c r="H139" s="195">
        <v>15.01</v>
      </c>
      <c r="I139" s="196"/>
      <c r="J139" s="197">
        <f>ROUND(I139*H139,2)</f>
        <v>0</v>
      </c>
      <c r="K139" s="193" t="s">
        <v>218</v>
      </c>
      <c r="L139" s="59"/>
      <c r="M139" s="198" t="s">
        <v>22</v>
      </c>
      <c r="N139" s="199" t="s">
        <v>44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219</v>
      </c>
      <c r="AT139" s="22" t="s">
        <v>214</v>
      </c>
      <c r="AU139" s="22" t="s">
        <v>82</v>
      </c>
      <c r="AY139" s="22" t="s">
        <v>212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219</v>
      </c>
      <c r="BM139" s="22" t="s">
        <v>594</v>
      </c>
    </row>
    <row r="140" spans="2:65" s="1" customFormat="1" ht="27">
      <c r="B140" s="39"/>
      <c r="C140" s="61"/>
      <c r="D140" s="206" t="s">
        <v>221</v>
      </c>
      <c r="E140" s="61"/>
      <c r="F140" s="207" t="s">
        <v>461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221</v>
      </c>
      <c r="AU140" s="22" t="s">
        <v>82</v>
      </c>
    </row>
    <row r="141" spans="2:65" s="10" customFormat="1" ht="37.35" customHeight="1">
      <c r="B141" s="174"/>
      <c r="C141" s="175"/>
      <c r="D141" s="176" t="s">
        <v>72</v>
      </c>
      <c r="E141" s="177" t="s">
        <v>367</v>
      </c>
      <c r="F141" s="177" t="s">
        <v>368</v>
      </c>
      <c r="G141" s="175"/>
      <c r="H141" s="175"/>
      <c r="I141" s="178"/>
      <c r="J141" s="179">
        <f>BK141</f>
        <v>0</v>
      </c>
      <c r="K141" s="175"/>
      <c r="L141" s="180"/>
      <c r="M141" s="181"/>
      <c r="N141" s="182"/>
      <c r="O141" s="182"/>
      <c r="P141" s="183">
        <f>P142+P145</f>
        <v>0</v>
      </c>
      <c r="Q141" s="182"/>
      <c r="R141" s="183">
        <f>R142+R145</f>
        <v>0</v>
      </c>
      <c r="S141" s="182"/>
      <c r="T141" s="184">
        <f>T142+T145</f>
        <v>0</v>
      </c>
      <c r="AR141" s="185" t="s">
        <v>241</v>
      </c>
      <c r="AT141" s="186" t="s">
        <v>72</v>
      </c>
      <c r="AU141" s="186" t="s">
        <v>73</v>
      </c>
      <c r="AY141" s="185" t="s">
        <v>212</v>
      </c>
      <c r="BK141" s="187">
        <f>BK142+BK145</f>
        <v>0</v>
      </c>
    </row>
    <row r="142" spans="2:65" s="10" customFormat="1" ht="19.899999999999999" customHeight="1">
      <c r="B142" s="174"/>
      <c r="C142" s="175"/>
      <c r="D142" s="188" t="s">
        <v>72</v>
      </c>
      <c r="E142" s="189" t="s">
        <v>369</v>
      </c>
      <c r="F142" s="189" t="s">
        <v>370</v>
      </c>
      <c r="G142" s="175"/>
      <c r="H142" s="175"/>
      <c r="I142" s="178"/>
      <c r="J142" s="190">
        <f>BK142</f>
        <v>0</v>
      </c>
      <c r="K142" s="175"/>
      <c r="L142" s="180"/>
      <c r="M142" s="181"/>
      <c r="N142" s="182"/>
      <c r="O142" s="182"/>
      <c r="P142" s="183">
        <f>SUM(P143:P144)</f>
        <v>0</v>
      </c>
      <c r="Q142" s="182"/>
      <c r="R142" s="183">
        <f>SUM(R143:R144)</f>
        <v>0</v>
      </c>
      <c r="S142" s="182"/>
      <c r="T142" s="184">
        <f>SUM(T143:T144)</f>
        <v>0</v>
      </c>
      <c r="AR142" s="185" t="s">
        <v>241</v>
      </c>
      <c r="AT142" s="186" t="s">
        <v>72</v>
      </c>
      <c r="AU142" s="186" t="s">
        <v>24</v>
      </c>
      <c r="AY142" s="185" t="s">
        <v>212</v>
      </c>
      <c r="BK142" s="187">
        <f>SUM(BK143:BK144)</f>
        <v>0</v>
      </c>
    </row>
    <row r="143" spans="2:65" s="1" customFormat="1" ht="22.5" customHeight="1">
      <c r="B143" s="39"/>
      <c r="C143" s="191" t="s">
        <v>338</v>
      </c>
      <c r="D143" s="191" t="s">
        <v>214</v>
      </c>
      <c r="E143" s="192" t="s">
        <v>372</v>
      </c>
      <c r="F143" s="193" t="s">
        <v>370</v>
      </c>
      <c r="G143" s="194" t="s">
        <v>373</v>
      </c>
      <c r="H143" s="195">
        <v>1</v>
      </c>
      <c r="I143" s="196"/>
      <c r="J143" s="197">
        <f>ROUND(I143*H143,2)</f>
        <v>0</v>
      </c>
      <c r="K143" s="193" t="s">
        <v>218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374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374</v>
      </c>
      <c r="BM143" s="22" t="s">
        <v>595</v>
      </c>
    </row>
    <row r="144" spans="2:65" s="1" customFormat="1" ht="13.5">
      <c r="B144" s="39"/>
      <c r="C144" s="61"/>
      <c r="D144" s="206" t="s">
        <v>221</v>
      </c>
      <c r="E144" s="61"/>
      <c r="F144" s="207" t="s">
        <v>376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0" customFormat="1" ht="29.85" customHeight="1">
      <c r="B145" s="174"/>
      <c r="C145" s="175"/>
      <c r="D145" s="188" t="s">
        <v>72</v>
      </c>
      <c r="E145" s="189" t="s">
        <v>377</v>
      </c>
      <c r="F145" s="189" t="s">
        <v>378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SUM(P146:P147)</f>
        <v>0</v>
      </c>
      <c r="Q145" s="182"/>
      <c r="R145" s="183">
        <f>SUM(R146:R147)</f>
        <v>0</v>
      </c>
      <c r="S145" s="182"/>
      <c r="T145" s="184">
        <f>SUM(T146:T147)</f>
        <v>0</v>
      </c>
      <c r="AR145" s="185" t="s">
        <v>241</v>
      </c>
      <c r="AT145" s="186" t="s">
        <v>72</v>
      </c>
      <c r="AU145" s="186" t="s">
        <v>24</v>
      </c>
      <c r="AY145" s="185" t="s">
        <v>212</v>
      </c>
      <c r="BK145" s="187">
        <f>SUM(BK146:BK147)</f>
        <v>0</v>
      </c>
    </row>
    <row r="146" spans="2:65" s="1" customFormat="1" ht="22.5" customHeight="1">
      <c r="B146" s="39"/>
      <c r="C146" s="191" t="s">
        <v>345</v>
      </c>
      <c r="D146" s="191" t="s">
        <v>214</v>
      </c>
      <c r="E146" s="192" t="s">
        <v>380</v>
      </c>
      <c r="F146" s="193" t="s">
        <v>378</v>
      </c>
      <c r="G146" s="194" t="s">
        <v>373</v>
      </c>
      <c r="H146" s="195">
        <v>1</v>
      </c>
      <c r="I146" s="196"/>
      <c r="J146" s="197">
        <f>ROUND(I146*H146,2)</f>
        <v>0</v>
      </c>
      <c r="K146" s="193" t="s">
        <v>218</v>
      </c>
      <c r="L146" s="59"/>
      <c r="M146" s="198" t="s">
        <v>22</v>
      </c>
      <c r="N146" s="199" t="s">
        <v>44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374</v>
      </c>
      <c r="AT146" s="22" t="s">
        <v>214</v>
      </c>
      <c r="AU146" s="22" t="s">
        <v>82</v>
      </c>
      <c r="AY146" s="22" t="s">
        <v>212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24</v>
      </c>
      <c r="BK146" s="202">
        <f>ROUND(I146*H146,2)</f>
        <v>0</v>
      </c>
      <c r="BL146" s="22" t="s">
        <v>374</v>
      </c>
      <c r="BM146" s="22" t="s">
        <v>596</v>
      </c>
    </row>
    <row r="147" spans="2:65" s="1" customFormat="1" ht="13.5">
      <c r="B147" s="39"/>
      <c r="C147" s="61"/>
      <c r="D147" s="206" t="s">
        <v>221</v>
      </c>
      <c r="E147" s="61"/>
      <c r="F147" s="207" t="s">
        <v>382</v>
      </c>
      <c r="G147" s="61"/>
      <c r="H147" s="61"/>
      <c r="I147" s="161"/>
      <c r="J147" s="61"/>
      <c r="K147" s="61"/>
      <c r="L147" s="59"/>
      <c r="M147" s="232"/>
      <c r="N147" s="233"/>
      <c r="O147" s="233"/>
      <c r="P147" s="233"/>
      <c r="Q147" s="233"/>
      <c r="R147" s="233"/>
      <c r="S147" s="233"/>
      <c r="T147" s="234"/>
      <c r="AT147" s="22" t="s">
        <v>221</v>
      </c>
      <c r="AU147" s="22" t="s">
        <v>82</v>
      </c>
    </row>
    <row r="148" spans="2:65" s="1" customFormat="1" ht="6.95" customHeight="1">
      <c r="B148" s="54"/>
      <c r="C148" s="55"/>
      <c r="D148" s="55"/>
      <c r="E148" s="55"/>
      <c r="F148" s="55"/>
      <c r="G148" s="55"/>
      <c r="H148" s="55"/>
      <c r="I148" s="137"/>
      <c r="J148" s="55"/>
      <c r="K148" s="55"/>
      <c r="L148" s="59"/>
    </row>
  </sheetData>
  <sheetProtection algorithmName="SHA-512" hashValue="9KUOs4m/1yIjWFFakrHn4Bf5Ayk1G26fN2M7kiO0mGoVJ0usTrOEnP6RUSbSe3Blg69relYBSGHLxpRT9zc8rA==" saltValue="c0rE6UnmyWTv7rrcLHZLXw==" spinCount="100000" sheet="1" objects="1" scenarios="1" formatCells="0" formatColumns="0" formatRows="0" sort="0" autoFilter="0"/>
  <autoFilter ref="C85:K14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173</v>
      </c>
      <c r="G1" s="375" t="s">
        <v>174</v>
      </c>
      <c r="H1" s="375"/>
      <c r="I1" s="113"/>
      <c r="J1" s="112" t="s">
        <v>175</v>
      </c>
      <c r="K1" s="111" t="s">
        <v>176</v>
      </c>
      <c r="L1" s="112" t="s">
        <v>177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2" t="s">
        <v>103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178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8" t="str">
        <f>'Rekapitulace stavby'!K6</f>
        <v>Výstavba 31ks podzemních kontejnerů na území MČ Praha 8 - II. etapa</v>
      </c>
      <c r="F7" s="369"/>
      <c r="G7" s="369"/>
      <c r="H7" s="369"/>
      <c r="I7" s="115"/>
      <c r="J7" s="27"/>
      <c r="K7" s="29"/>
    </row>
    <row r="8" spans="1:70" s="1" customFormat="1">
      <c r="B8" s="39"/>
      <c r="C8" s="40"/>
      <c r="D8" s="35" t="s">
        <v>179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0" t="s">
        <v>597</v>
      </c>
      <c r="F9" s="371"/>
      <c r="G9" s="371"/>
      <c r="H9" s="37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25. 8. 2016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7" t="s">
        <v>22</v>
      </c>
      <c r="F24" s="337"/>
      <c r="G24" s="337"/>
      <c r="H24" s="33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28">
        <f>ROUND(SUM(BE86:BE156), 2)</f>
        <v>0</v>
      </c>
      <c r="G30" s="40"/>
      <c r="H30" s="40"/>
      <c r="I30" s="129">
        <v>0.21</v>
      </c>
      <c r="J30" s="128">
        <f>ROUND(ROUND((SUM(BE86:BE156)),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28">
        <f>ROUND(SUM(BF86:BF156), 2)</f>
        <v>0</v>
      </c>
      <c r="G31" s="40"/>
      <c r="H31" s="40"/>
      <c r="I31" s="129">
        <v>0.15</v>
      </c>
      <c r="J31" s="128">
        <f>ROUND(ROUND((SUM(BF86:BF156)),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8">
        <f>ROUND(SUM(BG86:BG156),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28">
        <f>ROUND(SUM(BH86:BH156),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28">
        <f>ROUND(SUM(BI86:BI156),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181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8" t="str">
        <f>E7</f>
        <v>Výstavba 31ks podzemních kontejnerů na území MČ Praha 8 - II. etapa</v>
      </c>
      <c r="F45" s="369"/>
      <c r="G45" s="369"/>
      <c r="H45" s="369"/>
      <c r="I45" s="116"/>
      <c r="J45" s="40"/>
      <c r="K45" s="43"/>
    </row>
    <row r="46" spans="2:11" s="1" customFormat="1" ht="14.45" customHeight="1">
      <c r="B46" s="39"/>
      <c r="C46" s="35" t="s">
        <v>179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0" t="str">
        <f>E9</f>
        <v>SO08 - Objekt 08</v>
      </c>
      <c r="F47" s="371"/>
      <c r="G47" s="371"/>
      <c r="H47" s="37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25. 8. 2016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182</v>
      </c>
      <c r="D54" s="130"/>
      <c r="E54" s="130"/>
      <c r="F54" s="130"/>
      <c r="G54" s="130"/>
      <c r="H54" s="130"/>
      <c r="I54" s="143"/>
      <c r="J54" s="144" t="s">
        <v>183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184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185</v>
      </c>
    </row>
    <row r="57" spans="2:47" s="7" customFormat="1" ht="24.95" customHeight="1">
      <c r="B57" s="147"/>
      <c r="C57" s="148"/>
      <c r="D57" s="149" t="s">
        <v>186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187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188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189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190</v>
      </c>
      <c r="E61" s="157"/>
      <c r="F61" s="157"/>
      <c r="G61" s="157"/>
      <c r="H61" s="157"/>
      <c r="I61" s="158"/>
      <c r="J61" s="159">
        <f>J113</f>
        <v>0</v>
      </c>
      <c r="K61" s="160"/>
    </row>
    <row r="62" spans="2:47" s="8" customFormat="1" ht="19.899999999999999" customHeight="1">
      <c r="B62" s="154"/>
      <c r="C62" s="155"/>
      <c r="D62" s="156" t="s">
        <v>191</v>
      </c>
      <c r="E62" s="157"/>
      <c r="F62" s="157"/>
      <c r="G62" s="157"/>
      <c r="H62" s="157"/>
      <c r="I62" s="158"/>
      <c r="J62" s="159">
        <f>J140</f>
        <v>0</v>
      </c>
      <c r="K62" s="160"/>
    </row>
    <row r="63" spans="2:47" s="8" customFormat="1" ht="19.899999999999999" customHeight="1">
      <c r="B63" s="154"/>
      <c r="C63" s="155"/>
      <c r="D63" s="156" t="s">
        <v>192</v>
      </c>
      <c r="E63" s="157"/>
      <c r="F63" s="157"/>
      <c r="G63" s="157"/>
      <c r="H63" s="157"/>
      <c r="I63" s="158"/>
      <c r="J63" s="159">
        <f>J147</f>
        <v>0</v>
      </c>
      <c r="K63" s="160"/>
    </row>
    <row r="64" spans="2:47" s="7" customFormat="1" ht="24.95" customHeight="1">
      <c r="B64" s="147"/>
      <c r="C64" s="148"/>
      <c r="D64" s="149" t="s">
        <v>193</v>
      </c>
      <c r="E64" s="150"/>
      <c r="F64" s="150"/>
      <c r="G64" s="150"/>
      <c r="H64" s="150"/>
      <c r="I64" s="151"/>
      <c r="J64" s="152">
        <f>J150</f>
        <v>0</v>
      </c>
      <c r="K64" s="153"/>
    </row>
    <row r="65" spans="2:12" s="8" customFormat="1" ht="19.899999999999999" customHeight="1">
      <c r="B65" s="154"/>
      <c r="C65" s="155"/>
      <c r="D65" s="156" t="s">
        <v>194</v>
      </c>
      <c r="E65" s="157"/>
      <c r="F65" s="157"/>
      <c r="G65" s="157"/>
      <c r="H65" s="157"/>
      <c r="I65" s="158"/>
      <c r="J65" s="159">
        <f>J151</f>
        <v>0</v>
      </c>
      <c r="K65" s="160"/>
    </row>
    <row r="66" spans="2:12" s="8" customFormat="1" ht="19.899999999999999" customHeight="1">
      <c r="B66" s="154"/>
      <c r="C66" s="155"/>
      <c r="D66" s="156" t="s">
        <v>195</v>
      </c>
      <c r="E66" s="157"/>
      <c r="F66" s="157"/>
      <c r="G66" s="157"/>
      <c r="H66" s="157"/>
      <c r="I66" s="158"/>
      <c r="J66" s="159">
        <f>J154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72" t="str">
        <f>E7</f>
        <v>Výstavba 31ks podzemních kontejnerů na území MČ Praha 8 - II. etapa</v>
      </c>
      <c r="F76" s="373"/>
      <c r="G76" s="373"/>
      <c r="H76" s="373"/>
      <c r="I76" s="161"/>
      <c r="J76" s="61"/>
      <c r="K76" s="61"/>
      <c r="L76" s="59"/>
    </row>
    <row r="77" spans="2:12" s="1" customFormat="1" ht="14.45" customHeight="1">
      <c r="B77" s="39"/>
      <c r="C77" s="63" t="s">
        <v>179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48" t="str">
        <f>E9</f>
        <v>SO08 - Objekt 08</v>
      </c>
      <c r="F78" s="374"/>
      <c r="G78" s="374"/>
      <c r="H78" s="374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 xml:space="preserve"> </v>
      </c>
      <c r="G80" s="61"/>
      <c r="H80" s="61"/>
      <c r="I80" s="163" t="s">
        <v>27</v>
      </c>
      <c r="J80" s="71" t="str">
        <f>IF(J12="","",J12)</f>
        <v>25. 8. 2016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31</v>
      </c>
      <c r="D82" s="61"/>
      <c r="E82" s="61"/>
      <c r="F82" s="162" t="str">
        <f>E15</f>
        <v xml:space="preserve"> </v>
      </c>
      <c r="G82" s="61"/>
      <c r="H82" s="61"/>
      <c r="I82" s="163" t="s">
        <v>36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34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197</v>
      </c>
      <c r="D85" s="166" t="s">
        <v>58</v>
      </c>
      <c r="E85" s="166" t="s">
        <v>54</v>
      </c>
      <c r="F85" s="166" t="s">
        <v>198</v>
      </c>
      <c r="G85" s="166" t="s">
        <v>199</v>
      </c>
      <c r="H85" s="166" t="s">
        <v>200</v>
      </c>
      <c r="I85" s="167" t="s">
        <v>201</v>
      </c>
      <c r="J85" s="166" t="s">
        <v>183</v>
      </c>
      <c r="K85" s="168" t="s">
        <v>202</v>
      </c>
      <c r="L85" s="169"/>
      <c r="M85" s="79" t="s">
        <v>203</v>
      </c>
      <c r="N85" s="80" t="s">
        <v>43</v>
      </c>
      <c r="O85" s="80" t="s">
        <v>204</v>
      </c>
      <c r="P85" s="80" t="s">
        <v>205</v>
      </c>
      <c r="Q85" s="80" t="s">
        <v>206</v>
      </c>
      <c r="R85" s="80" t="s">
        <v>207</v>
      </c>
      <c r="S85" s="80" t="s">
        <v>208</v>
      </c>
      <c r="T85" s="81" t="s">
        <v>209</v>
      </c>
    </row>
    <row r="86" spans="2:65" s="1" customFormat="1" ht="29.25" customHeight="1">
      <c r="B86" s="39"/>
      <c r="C86" s="85" t="s">
        <v>184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P87+P150</f>
        <v>0</v>
      </c>
      <c r="Q86" s="83"/>
      <c r="R86" s="171">
        <f>R87+R150</f>
        <v>10.256450000000001</v>
      </c>
      <c r="S86" s="83"/>
      <c r="T86" s="172">
        <f>T87+T150</f>
        <v>5.5060000000000002</v>
      </c>
      <c r="AT86" s="22" t="s">
        <v>72</v>
      </c>
      <c r="AU86" s="22" t="s">
        <v>185</v>
      </c>
      <c r="BK86" s="173">
        <f>BK87+BK150</f>
        <v>0</v>
      </c>
    </row>
    <row r="87" spans="2:65" s="10" customFormat="1" ht="37.35" customHeight="1">
      <c r="B87" s="174"/>
      <c r="C87" s="175"/>
      <c r="D87" s="176" t="s">
        <v>72</v>
      </c>
      <c r="E87" s="177" t="s">
        <v>210</v>
      </c>
      <c r="F87" s="177" t="s">
        <v>211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P88+P103+P106+P113+P140+P147</f>
        <v>0</v>
      </c>
      <c r="Q87" s="182"/>
      <c r="R87" s="183">
        <f>R88+R103+R106+R113+R140+R147</f>
        <v>10.256450000000001</v>
      </c>
      <c r="S87" s="182"/>
      <c r="T87" s="184">
        <f>T88+T103+T106+T113+T140+T147</f>
        <v>5.5060000000000002</v>
      </c>
      <c r="AR87" s="185" t="s">
        <v>24</v>
      </c>
      <c r="AT87" s="186" t="s">
        <v>72</v>
      </c>
      <c r="AU87" s="186" t="s">
        <v>73</v>
      </c>
      <c r="AY87" s="185" t="s">
        <v>212</v>
      </c>
      <c r="BK87" s="187">
        <f>BK88+BK103+BK106+BK113+BK140+BK147</f>
        <v>0</v>
      </c>
    </row>
    <row r="88" spans="2:65" s="10" customFormat="1" ht="19.899999999999999" customHeight="1">
      <c r="B88" s="174"/>
      <c r="C88" s="175"/>
      <c r="D88" s="188" t="s">
        <v>72</v>
      </c>
      <c r="E88" s="189" t="s">
        <v>24</v>
      </c>
      <c r="F88" s="189" t="s">
        <v>213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SUM(P89:P102)</f>
        <v>0</v>
      </c>
      <c r="Q88" s="182"/>
      <c r="R88" s="183">
        <f>SUM(R89:R102)</f>
        <v>0</v>
      </c>
      <c r="S88" s="182"/>
      <c r="T88" s="184">
        <f>SUM(T89:T102)</f>
        <v>5.5060000000000002</v>
      </c>
      <c r="AR88" s="185" t="s">
        <v>24</v>
      </c>
      <c r="AT88" s="186" t="s">
        <v>72</v>
      </c>
      <c r="AU88" s="186" t="s">
        <v>24</v>
      </c>
      <c r="AY88" s="185" t="s">
        <v>212</v>
      </c>
      <c r="BK88" s="187">
        <f>SUM(BK89:BK102)</f>
        <v>0</v>
      </c>
    </row>
    <row r="89" spans="2:65" s="1" customFormat="1" ht="22.5" customHeight="1">
      <c r="B89" s="39"/>
      <c r="C89" s="191" t="s">
        <v>24</v>
      </c>
      <c r="D89" s="191" t="s">
        <v>214</v>
      </c>
      <c r="E89" s="192" t="s">
        <v>215</v>
      </c>
      <c r="F89" s="193" t="s">
        <v>216</v>
      </c>
      <c r="G89" s="194" t="s">
        <v>217</v>
      </c>
      <c r="H89" s="195">
        <v>11</v>
      </c>
      <c r="I89" s="196"/>
      <c r="J89" s="197">
        <f>ROUND(I89*H89,2)</f>
        <v>0</v>
      </c>
      <c r="K89" s="193" t="s">
        <v>218</v>
      </c>
      <c r="L89" s="59"/>
      <c r="M89" s="198" t="s">
        <v>22</v>
      </c>
      <c r="N89" s="199" t="s">
        <v>44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0.316</v>
      </c>
      <c r="T89" s="201">
        <f>S89*H89</f>
        <v>3.476</v>
      </c>
      <c r="AR89" s="22" t="s">
        <v>219</v>
      </c>
      <c r="AT89" s="22" t="s">
        <v>214</v>
      </c>
      <c r="AU89" s="22" t="s">
        <v>82</v>
      </c>
      <c r="AY89" s="22" t="s">
        <v>212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219</v>
      </c>
      <c r="BM89" s="22" t="s">
        <v>598</v>
      </c>
    </row>
    <row r="90" spans="2:65" s="1" customFormat="1" ht="40.5">
      <c r="B90" s="39"/>
      <c r="C90" s="61"/>
      <c r="D90" s="203" t="s">
        <v>221</v>
      </c>
      <c r="E90" s="61"/>
      <c r="F90" s="204" t="s">
        <v>222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221</v>
      </c>
      <c r="AU90" s="22" t="s">
        <v>82</v>
      </c>
    </row>
    <row r="91" spans="2:65" s="1" customFormat="1" ht="22.5" customHeight="1">
      <c r="B91" s="39"/>
      <c r="C91" s="191" t="s">
        <v>82</v>
      </c>
      <c r="D91" s="191" t="s">
        <v>214</v>
      </c>
      <c r="E91" s="192" t="s">
        <v>223</v>
      </c>
      <c r="F91" s="193" t="s">
        <v>224</v>
      </c>
      <c r="G91" s="194" t="s">
        <v>225</v>
      </c>
      <c r="H91" s="195">
        <v>7</v>
      </c>
      <c r="I91" s="196"/>
      <c r="J91" s="197">
        <f>ROUND(I91*H91,2)</f>
        <v>0</v>
      </c>
      <c r="K91" s="193" t="s">
        <v>226</v>
      </c>
      <c r="L91" s="59"/>
      <c r="M91" s="198" t="s">
        <v>22</v>
      </c>
      <c r="N91" s="199" t="s">
        <v>44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0.28999999999999998</v>
      </c>
      <c r="T91" s="201">
        <f>S91*H91</f>
        <v>2.0299999999999998</v>
      </c>
      <c r="AR91" s="22" t="s">
        <v>219</v>
      </c>
      <c r="AT91" s="22" t="s">
        <v>214</v>
      </c>
      <c r="AU91" s="22" t="s">
        <v>82</v>
      </c>
      <c r="AY91" s="22" t="s">
        <v>212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219</v>
      </c>
      <c r="BM91" s="22" t="s">
        <v>599</v>
      </c>
    </row>
    <row r="92" spans="2:65" s="1" customFormat="1" ht="27">
      <c r="B92" s="39"/>
      <c r="C92" s="61"/>
      <c r="D92" s="203" t="s">
        <v>221</v>
      </c>
      <c r="E92" s="61"/>
      <c r="F92" s="204" t="s">
        <v>228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221</v>
      </c>
      <c r="AU92" s="22" t="s">
        <v>82</v>
      </c>
    </row>
    <row r="93" spans="2:65" s="1" customFormat="1" ht="22.5" customHeight="1">
      <c r="B93" s="39"/>
      <c r="C93" s="191" t="s">
        <v>229</v>
      </c>
      <c r="D93" s="191" t="s">
        <v>214</v>
      </c>
      <c r="E93" s="192" t="s">
        <v>230</v>
      </c>
      <c r="F93" s="193" t="s">
        <v>231</v>
      </c>
      <c r="G93" s="194" t="s">
        <v>232</v>
      </c>
      <c r="H93" s="195">
        <v>3.3</v>
      </c>
      <c r="I93" s="196"/>
      <c r="J93" s="197">
        <f>ROUND(I93*H93,2)</f>
        <v>0</v>
      </c>
      <c r="K93" s="193" t="s">
        <v>218</v>
      </c>
      <c r="L93" s="59"/>
      <c r="M93" s="198" t="s">
        <v>22</v>
      </c>
      <c r="N93" s="199" t="s">
        <v>44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219</v>
      </c>
      <c r="AT93" s="22" t="s">
        <v>214</v>
      </c>
      <c r="AU93" s="22" t="s">
        <v>82</v>
      </c>
      <c r="AY93" s="22" t="s">
        <v>212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219</v>
      </c>
      <c r="BM93" s="22" t="s">
        <v>600</v>
      </c>
    </row>
    <row r="94" spans="2:65" s="1" customFormat="1" ht="27">
      <c r="B94" s="39"/>
      <c r="C94" s="61"/>
      <c r="D94" s="206" t="s">
        <v>221</v>
      </c>
      <c r="E94" s="61"/>
      <c r="F94" s="207" t="s">
        <v>234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221</v>
      </c>
      <c r="AU94" s="22" t="s">
        <v>82</v>
      </c>
    </row>
    <row r="95" spans="2:65" s="11" customFormat="1" ht="13.5">
      <c r="B95" s="208"/>
      <c r="C95" s="209"/>
      <c r="D95" s="203" t="s">
        <v>235</v>
      </c>
      <c r="E95" s="210" t="s">
        <v>22</v>
      </c>
      <c r="F95" s="211" t="s">
        <v>601</v>
      </c>
      <c r="G95" s="209"/>
      <c r="H95" s="212">
        <v>3.3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235</v>
      </c>
      <c r="AU95" s="218" t="s">
        <v>82</v>
      </c>
      <c r="AV95" s="11" t="s">
        <v>82</v>
      </c>
      <c r="AW95" s="11" t="s">
        <v>37</v>
      </c>
      <c r="AX95" s="11" t="s">
        <v>24</v>
      </c>
      <c r="AY95" s="218" t="s">
        <v>212</v>
      </c>
    </row>
    <row r="96" spans="2:65" s="1" customFormat="1" ht="22.5" customHeight="1">
      <c r="B96" s="39"/>
      <c r="C96" s="191" t="s">
        <v>219</v>
      </c>
      <c r="D96" s="191" t="s">
        <v>214</v>
      </c>
      <c r="E96" s="192" t="s">
        <v>242</v>
      </c>
      <c r="F96" s="193" t="s">
        <v>243</v>
      </c>
      <c r="G96" s="194" t="s">
        <v>232</v>
      </c>
      <c r="H96" s="195">
        <v>3.3</v>
      </c>
      <c r="I96" s="196"/>
      <c r="J96" s="197">
        <f>ROUND(I96*H96,2)</f>
        <v>0</v>
      </c>
      <c r="K96" s="193" t="s">
        <v>218</v>
      </c>
      <c r="L96" s="59"/>
      <c r="M96" s="198" t="s">
        <v>22</v>
      </c>
      <c r="N96" s="199" t="s">
        <v>44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219</v>
      </c>
      <c r="AT96" s="22" t="s">
        <v>214</v>
      </c>
      <c r="AU96" s="22" t="s">
        <v>82</v>
      </c>
      <c r="AY96" s="22" t="s">
        <v>212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219</v>
      </c>
      <c r="BM96" s="22" t="s">
        <v>602</v>
      </c>
    </row>
    <row r="97" spans="2:65" s="1" customFormat="1" ht="40.5">
      <c r="B97" s="39"/>
      <c r="C97" s="61"/>
      <c r="D97" s="203" t="s">
        <v>221</v>
      </c>
      <c r="E97" s="61"/>
      <c r="F97" s="204" t="s">
        <v>245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221</v>
      </c>
      <c r="AU97" s="22" t="s">
        <v>82</v>
      </c>
    </row>
    <row r="98" spans="2:65" s="1" customFormat="1" ht="22.5" customHeight="1">
      <c r="B98" s="39"/>
      <c r="C98" s="191" t="s">
        <v>241</v>
      </c>
      <c r="D98" s="191" t="s">
        <v>214</v>
      </c>
      <c r="E98" s="192" t="s">
        <v>247</v>
      </c>
      <c r="F98" s="193" t="s">
        <v>248</v>
      </c>
      <c r="G98" s="194" t="s">
        <v>232</v>
      </c>
      <c r="H98" s="195">
        <v>3.3</v>
      </c>
      <c r="I98" s="196"/>
      <c r="J98" s="197">
        <f>ROUND(I98*H98,2)</f>
        <v>0</v>
      </c>
      <c r="K98" s="193" t="s">
        <v>218</v>
      </c>
      <c r="L98" s="59"/>
      <c r="M98" s="198" t="s">
        <v>22</v>
      </c>
      <c r="N98" s="199" t="s">
        <v>44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219</v>
      </c>
      <c r="AT98" s="22" t="s">
        <v>214</v>
      </c>
      <c r="AU98" s="22" t="s">
        <v>82</v>
      </c>
      <c r="AY98" s="22" t="s">
        <v>212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219</v>
      </c>
      <c r="BM98" s="22" t="s">
        <v>603</v>
      </c>
    </row>
    <row r="99" spans="2:65" s="1" customFormat="1" ht="13.5">
      <c r="B99" s="39"/>
      <c r="C99" s="61"/>
      <c r="D99" s="203" t="s">
        <v>221</v>
      </c>
      <c r="E99" s="61"/>
      <c r="F99" s="204" t="s">
        <v>248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221</v>
      </c>
      <c r="AU99" s="22" t="s">
        <v>82</v>
      </c>
    </row>
    <row r="100" spans="2:65" s="1" customFormat="1" ht="22.5" customHeight="1">
      <c r="B100" s="39"/>
      <c r="C100" s="191" t="s">
        <v>246</v>
      </c>
      <c r="D100" s="191" t="s">
        <v>214</v>
      </c>
      <c r="E100" s="192" t="s">
        <v>251</v>
      </c>
      <c r="F100" s="193" t="s">
        <v>252</v>
      </c>
      <c r="G100" s="194" t="s">
        <v>253</v>
      </c>
      <c r="H100" s="195">
        <v>6.93</v>
      </c>
      <c r="I100" s="196"/>
      <c r="J100" s="197">
        <f>ROUND(I100*H100,2)</f>
        <v>0</v>
      </c>
      <c r="K100" s="193" t="s">
        <v>218</v>
      </c>
      <c r="L100" s="59"/>
      <c r="M100" s="198" t="s">
        <v>22</v>
      </c>
      <c r="N100" s="199" t="s">
        <v>44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219</v>
      </c>
      <c r="AT100" s="22" t="s">
        <v>214</v>
      </c>
      <c r="AU100" s="22" t="s">
        <v>82</v>
      </c>
      <c r="AY100" s="22" t="s">
        <v>212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219</v>
      </c>
      <c r="BM100" s="22" t="s">
        <v>604</v>
      </c>
    </row>
    <row r="101" spans="2:65" s="1" customFormat="1" ht="13.5">
      <c r="B101" s="39"/>
      <c r="C101" s="61"/>
      <c r="D101" s="206" t="s">
        <v>221</v>
      </c>
      <c r="E101" s="61"/>
      <c r="F101" s="207" t="s">
        <v>255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221</v>
      </c>
      <c r="AU101" s="22" t="s">
        <v>82</v>
      </c>
    </row>
    <row r="102" spans="2:65" s="11" customFormat="1" ht="13.5">
      <c r="B102" s="208"/>
      <c r="C102" s="209"/>
      <c r="D102" s="206" t="s">
        <v>235</v>
      </c>
      <c r="E102" s="219" t="s">
        <v>22</v>
      </c>
      <c r="F102" s="220" t="s">
        <v>605</v>
      </c>
      <c r="G102" s="209"/>
      <c r="H102" s="221">
        <v>6.93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235</v>
      </c>
      <c r="AU102" s="218" t="s">
        <v>82</v>
      </c>
      <c r="AV102" s="11" t="s">
        <v>82</v>
      </c>
      <c r="AW102" s="11" t="s">
        <v>37</v>
      </c>
      <c r="AX102" s="11" t="s">
        <v>24</v>
      </c>
      <c r="AY102" s="218" t="s">
        <v>212</v>
      </c>
    </row>
    <row r="103" spans="2:65" s="10" customFormat="1" ht="29.85" customHeight="1">
      <c r="B103" s="174"/>
      <c r="C103" s="175"/>
      <c r="D103" s="188" t="s">
        <v>72</v>
      </c>
      <c r="E103" s="189" t="s">
        <v>82</v>
      </c>
      <c r="F103" s="189" t="s">
        <v>257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SUM(P104:P105)</f>
        <v>0</v>
      </c>
      <c r="Q103" s="182"/>
      <c r="R103" s="183">
        <f>SUM(R104:R105)</f>
        <v>0</v>
      </c>
      <c r="S103" s="182"/>
      <c r="T103" s="184">
        <f>SUM(T104:T105)</f>
        <v>0</v>
      </c>
      <c r="AR103" s="185" t="s">
        <v>24</v>
      </c>
      <c r="AT103" s="186" t="s">
        <v>72</v>
      </c>
      <c r="AU103" s="186" t="s">
        <v>24</v>
      </c>
      <c r="AY103" s="185" t="s">
        <v>212</v>
      </c>
      <c r="BK103" s="187">
        <f>SUM(BK104:BK105)</f>
        <v>0</v>
      </c>
    </row>
    <row r="104" spans="2:65" s="1" customFormat="1" ht="22.5" customHeight="1">
      <c r="B104" s="39"/>
      <c r="C104" s="191" t="s">
        <v>250</v>
      </c>
      <c r="D104" s="191" t="s">
        <v>214</v>
      </c>
      <c r="E104" s="192" t="s">
        <v>259</v>
      </c>
      <c r="F104" s="193" t="s">
        <v>260</v>
      </c>
      <c r="G104" s="194" t="s">
        <v>217</v>
      </c>
      <c r="H104" s="195">
        <v>11</v>
      </c>
      <c r="I104" s="196"/>
      <c r="J104" s="197">
        <f>ROUND(I104*H104,2)</f>
        <v>0</v>
      </c>
      <c r="K104" s="193" t="s">
        <v>218</v>
      </c>
      <c r="L104" s="59"/>
      <c r="M104" s="198" t="s">
        <v>22</v>
      </c>
      <c r="N104" s="199" t="s">
        <v>44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219</v>
      </c>
      <c r="AT104" s="22" t="s">
        <v>214</v>
      </c>
      <c r="AU104" s="22" t="s">
        <v>82</v>
      </c>
      <c r="AY104" s="22" t="s">
        <v>212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219</v>
      </c>
      <c r="BM104" s="22" t="s">
        <v>606</v>
      </c>
    </row>
    <row r="105" spans="2:65" s="1" customFormat="1" ht="27">
      <c r="B105" s="39"/>
      <c r="C105" s="61"/>
      <c r="D105" s="206" t="s">
        <v>221</v>
      </c>
      <c r="E105" s="61"/>
      <c r="F105" s="207" t="s">
        <v>262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221</v>
      </c>
      <c r="AU105" s="22" t="s">
        <v>82</v>
      </c>
    </row>
    <row r="106" spans="2:65" s="10" customFormat="1" ht="29.85" customHeight="1">
      <c r="B106" s="174"/>
      <c r="C106" s="175"/>
      <c r="D106" s="188" t="s">
        <v>72</v>
      </c>
      <c r="E106" s="189" t="s">
        <v>241</v>
      </c>
      <c r="F106" s="189" t="s">
        <v>263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SUM(P107:P112)</f>
        <v>0</v>
      </c>
      <c r="Q106" s="182"/>
      <c r="R106" s="183">
        <f>SUM(R107:R112)</f>
        <v>6.3102600000000004</v>
      </c>
      <c r="S106" s="182"/>
      <c r="T106" s="184">
        <f>SUM(T107:T112)</f>
        <v>0</v>
      </c>
      <c r="AR106" s="185" t="s">
        <v>24</v>
      </c>
      <c r="AT106" s="186" t="s">
        <v>72</v>
      </c>
      <c r="AU106" s="186" t="s">
        <v>24</v>
      </c>
      <c r="AY106" s="185" t="s">
        <v>212</v>
      </c>
      <c r="BK106" s="187">
        <f>SUM(BK107:BK112)</f>
        <v>0</v>
      </c>
    </row>
    <row r="107" spans="2:65" s="1" customFormat="1" ht="22.5" customHeight="1">
      <c r="B107" s="39"/>
      <c r="C107" s="191" t="s">
        <v>258</v>
      </c>
      <c r="D107" s="191" t="s">
        <v>214</v>
      </c>
      <c r="E107" s="192" t="s">
        <v>394</v>
      </c>
      <c r="F107" s="193" t="s">
        <v>395</v>
      </c>
      <c r="G107" s="194" t="s">
        <v>217</v>
      </c>
      <c r="H107" s="195">
        <v>11</v>
      </c>
      <c r="I107" s="196"/>
      <c r="J107" s="197">
        <f>ROUND(I107*H107,2)</f>
        <v>0</v>
      </c>
      <c r="K107" s="193" t="s">
        <v>218</v>
      </c>
      <c r="L107" s="59"/>
      <c r="M107" s="198" t="s">
        <v>22</v>
      </c>
      <c r="N107" s="199" t="s">
        <v>44</v>
      </c>
      <c r="O107" s="40"/>
      <c r="P107" s="200">
        <f>O107*H107</f>
        <v>0</v>
      </c>
      <c r="Q107" s="200">
        <v>0.378</v>
      </c>
      <c r="R107" s="200">
        <f>Q107*H107</f>
        <v>4.1580000000000004</v>
      </c>
      <c r="S107" s="200">
        <v>0</v>
      </c>
      <c r="T107" s="201">
        <f>S107*H107</f>
        <v>0</v>
      </c>
      <c r="AR107" s="22" t="s">
        <v>219</v>
      </c>
      <c r="AT107" s="22" t="s">
        <v>214</v>
      </c>
      <c r="AU107" s="22" t="s">
        <v>82</v>
      </c>
      <c r="AY107" s="22" t="s">
        <v>212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219</v>
      </c>
      <c r="BM107" s="22" t="s">
        <v>607</v>
      </c>
    </row>
    <row r="108" spans="2:65" s="1" customFormat="1" ht="13.5">
      <c r="B108" s="39"/>
      <c r="C108" s="61"/>
      <c r="D108" s="203" t="s">
        <v>221</v>
      </c>
      <c r="E108" s="61"/>
      <c r="F108" s="204" t="s">
        <v>397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221</v>
      </c>
      <c r="AU108" s="22" t="s">
        <v>82</v>
      </c>
    </row>
    <row r="109" spans="2:65" s="1" customFormat="1" ht="22.5" customHeight="1">
      <c r="B109" s="39"/>
      <c r="C109" s="191" t="s">
        <v>264</v>
      </c>
      <c r="D109" s="191" t="s">
        <v>214</v>
      </c>
      <c r="E109" s="192" t="s">
        <v>398</v>
      </c>
      <c r="F109" s="193" t="s">
        <v>399</v>
      </c>
      <c r="G109" s="194" t="s">
        <v>217</v>
      </c>
      <c r="H109" s="195">
        <v>11</v>
      </c>
      <c r="I109" s="196"/>
      <c r="J109" s="197">
        <f>ROUND(I109*H109,2)</f>
        <v>0</v>
      </c>
      <c r="K109" s="193" t="s">
        <v>218</v>
      </c>
      <c r="L109" s="59"/>
      <c r="M109" s="198" t="s">
        <v>22</v>
      </c>
      <c r="N109" s="199" t="s">
        <v>44</v>
      </c>
      <c r="O109" s="40"/>
      <c r="P109" s="200">
        <f>O109*H109</f>
        <v>0</v>
      </c>
      <c r="Q109" s="200">
        <v>6.6000000000000003E-2</v>
      </c>
      <c r="R109" s="200">
        <f>Q109*H109</f>
        <v>0.72599999999999998</v>
      </c>
      <c r="S109" s="200">
        <v>0</v>
      </c>
      <c r="T109" s="201">
        <f>S109*H109</f>
        <v>0</v>
      </c>
      <c r="AR109" s="22" t="s">
        <v>219</v>
      </c>
      <c r="AT109" s="22" t="s">
        <v>214</v>
      </c>
      <c r="AU109" s="22" t="s">
        <v>82</v>
      </c>
      <c r="AY109" s="22" t="s">
        <v>212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219</v>
      </c>
      <c r="BM109" s="22" t="s">
        <v>608</v>
      </c>
    </row>
    <row r="110" spans="2:65" s="1" customFormat="1" ht="13.5">
      <c r="B110" s="39"/>
      <c r="C110" s="61"/>
      <c r="D110" s="203" t="s">
        <v>221</v>
      </c>
      <c r="E110" s="61"/>
      <c r="F110" s="204" t="s">
        <v>401</v>
      </c>
      <c r="G110" s="61"/>
      <c r="H110" s="61"/>
      <c r="I110" s="161"/>
      <c r="J110" s="61"/>
      <c r="K110" s="61"/>
      <c r="L110" s="59"/>
      <c r="M110" s="205"/>
      <c r="N110" s="40"/>
      <c r="O110" s="40"/>
      <c r="P110" s="40"/>
      <c r="Q110" s="40"/>
      <c r="R110" s="40"/>
      <c r="S110" s="40"/>
      <c r="T110" s="76"/>
      <c r="AT110" s="22" t="s">
        <v>221</v>
      </c>
      <c r="AU110" s="22" t="s">
        <v>82</v>
      </c>
    </row>
    <row r="111" spans="2:65" s="1" customFormat="1" ht="22.5" customHeight="1">
      <c r="B111" s="39"/>
      <c r="C111" s="191" t="s">
        <v>29</v>
      </c>
      <c r="D111" s="191" t="s">
        <v>214</v>
      </c>
      <c r="E111" s="192" t="s">
        <v>402</v>
      </c>
      <c r="F111" s="193" t="s">
        <v>403</v>
      </c>
      <c r="G111" s="194" t="s">
        <v>217</v>
      </c>
      <c r="H111" s="195">
        <v>11</v>
      </c>
      <c r="I111" s="196"/>
      <c r="J111" s="197">
        <f>ROUND(I111*H111,2)</f>
        <v>0</v>
      </c>
      <c r="K111" s="193" t="s">
        <v>218</v>
      </c>
      <c r="L111" s="59"/>
      <c r="M111" s="198" t="s">
        <v>22</v>
      </c>
      <c r="N111" s="199" t="s">
        <v>44</v>
      </c>
      <c r="O111" s="40"/>
      <c r="P111" s="200">
        <f>O111*H111</f>
        <v>0</v>
      </c>
      <c r="Q111" s="200">
        <v>0.12966</v>
      </c>
      <c r="R111" s="200">
        <f>Q111*H111</f>
        <v>1.4262600000000001</v>
      </c>
      <c r="S111" s="200">
        <v>0</v>
      </c>
      <c r="T111" s="201">
        <f>S111*H111</f>
        <v>0</v>
      </c>
      <c r="AR111" s="22" t="s">
        <v>219</v>
      </c>
      <c r="AT111" s="22" t="s">
        <v>214</v>
      </c>
      <c r="AU111" s="22" t="s">
        <v>82</v>
      </c>
      <c r="AY111" s="22" t="s">
        <v>212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219</v>
      </c>
      <c r="BM111" s="22" t="s">
        <v>609</v>
      </c>
    </row>
    <row r="112" spans="2:65" s="1" customFormat="1" ht="27">
      <c r="B112" s="39"/>
      <c r="C112" s="61"/>
      <c r="D112" s="206" t="s">
        <v>221</v>
      </c>
      <c r="E112" s="61"/>
      <c r="F112" s="207" t="s">
        <v>405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221</v>
      </c>
      <c r="AU112" s="22" t="s">
        <v>82</v>
      </c>
    </row>
    <row r="113" spans="2:65" s="10" customFormat="1" ht="29.85" customHeight="1">
      <c r="B113" s="174"/>
      <c r="C113" s="175"/>
      <c r="D113" s="188" t="s">
        <v>72</v>
      </c>
      <c r="E113" s="189" t="s">
        <v>264</v>
      </c>
      <c r="F113" s="189" t="s">
        <v>279</v>
      </c>
      <c r="G113" s="175"/>
      <c r="H113" s="175"/>
      <c r="I113" s="178"/>
      <c r="J113" s="190">
        <f>BK113</f>
        <v>0</v>
      </c>
      <c r="K113" s="175"/>
      <c r="L113" s="180"/>
      <c r="M113" s="181"/>
      <c r="N113" s="182"/>
      <c r="O113" s="182"/>
      <c r="P113" s="183">
        <f>SUM(P114:P139)</f>
        <v>0</v>
      </c>
      <c r="Q113" s="182"/>
      <c r="R113" s="183">
        <f>SUM(R114:R139)</f>
        <v>3.9461900000000001</v>
      </c>
      <c r="S113" s="182"/>
      <c r="T113" s="184">
        <f>SUM(T114:T139)</f>
        <v>0</v>
      </c>
      <c r="AR113" s="185" t="s">
        <v>24</v>
      </c>
      <c r="AT113" s="186" t="s">
        <v>72</v>
      </c>
      <c r="AU113" s="186" t="s">
        <v>24</v>
      </c>
      <c r="AY113" s="185" t="s">
        <v>212</v>
      </c>
      <c r="BK113" s="187">
        <f>SUM(BK114:BK139)</f>
        <v>0</v>
      </c>
    </row>
    <row r="114" spans="2:65" s="1" customFormat="1" ht="22.5" customHeight="1">
      <c r="B114" s="39"/>
      <c r="C114" s="191" t="s">
        <v>273</v>
      </c>
      <c r="D114" s="191" t="s">
        <v>214</v>
      </c>
      <c r="E114" s="192" t="s">
        <v>281</v>
      </c>
      <c r="F114" s="193" t="s">
        <v>282</v>
      </c>
      <c r="G114" s="194" t="s">
        <v>283</v>
      </c>
      <c r="H114" s="195">
        <v>1</v>
      </c>
      <c r="I114" s="196"/>
      <c r="J114" s="197">
        <f>ROUND(I114*H114,2)</f>
        <v>0</v>
      </c>
      <c r="K114" s="193" t="s">
        <v>218</v>
      </c>
      <c r="L114" s="59"/>
      <c r="M114" s="198" t="s">
        <v>22</v>
      </c>
      <c r="N114" s="199" t="s">
        <v>44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219</v>
      </c>
      <c r="AT114" s="22" t="s">
        <v>214</v>
      </c>
      <c r="AU114" s="22" t="s">
        <v>82</v>
      </c>
      <c r="AY114" s="22" t="s">
        <v>212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219</v>
      </c>
      <c r="BM114" s="22" t="s">
        <v>610</v>
      </c>
    </row>
    <row r="115" spans="2:65" s="1" customFormat="1" ht="27">
      <c r="B115" s="39"/>
      <c r="C115" s="61"/>
      <c r="D115" s="203" t="s">
        <v>221</v>
      </c>
      <c r="E115" s="61"/>
      <c r="F115" s="204" t="s">
        <v>285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221</v>
      </c>
      <c r="AU115" s="22" t="s">
        <v>82</v>
      </c>
    </row>
    <row r="116" spans="2:65" s="1" customFormat="1" ht="22.5" customHeight="1">
      <c r="B116" s="39"/>
      <c r="C116" s="191" t="s">
        <v>280</v>
      </c>
      <c r="D116" s="191" t="s">
        <v>214</v>
      </c>
      <c r="E116" s="192" t="s">
        <v>287</v>
      </c>
      <c r="F116" s="193" t="s">
        <v>288</v>
      </c>
      <c r="G116" s="194" t="s">
        <v>283</v>
      </c>
      <c r="H116" s="195">
        <v>30</v>
      </c>
      <c r="I116" s="196"/>
      <c r="J116" s="197">
        <f>ROUND(I116*H116,2)</f>
        <v>0</v>
      </c>
      <c r="K116" s="193" t="s">
        <v>218</v>
      </c>
      <c r="L116" s="59"/>
      <c r="M116" s="198" t="s">
        <v>22</v>
      </c>
      <c r="N116" s="199" t="s">
        <v>44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219</v>
      </c>
      <c r="AT116" s="22" t="s">
        <v>214</v>
      </c>
      <c r="AU116" s="22" t="s">
        <v>82</v>
      </c>
      <c r="AY116" s="22" t="s">
        <v>212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219</v>
      </c>
      <c r="BM116" s="22" t="s">
        <v>611</v>
      </c>
    </row>
    <row r="117" spans="2:65" s="1" customFormat="1" ht="27">
      <c r="B117" s="39"/>
      <c r="C117" s="61"/>
      <c r="D117" s="203" t="s">
        <v>221</v>
      </c>
      <c r="E117" s="61"/>
      <c r="F117" s="204" t="s">
        <v>290</v>
      </c>
      <c r="G117" s="61"/>
      <c r="H117" s="61"/>
      <c r="I117" s="161"/>
      <c r="J117" s="61"/>
      <c r="K117" s="61"/>
      <c r="L117" s="59"/>
      <c r="M117" s="205"/>
      <c r="N117" s="40"/>
      <c r="O117" s="40"/>
      <c r="P117" s="40"/>
      <c r="Q117" s="40"/>
      <c r="R117" s="40"/>
      <c r="S117" s="40"/>
      <c r="T117" s="76"/>
      <c r="AT117" s="22" t="s">
        <v>221</v>
      </c>
      <c r="AU117" s="22" t="s">
        <v>82</v>
      </c>
    </row>
    <row r="118" spans="2:65" s="1" customFormat="1" ht="22.5" customHeight="1">
      <c r="B118" s="39"/>
      <c r="C118" s="191" t="s">
        <v>286</v>
      </c>
      <c r="D118" s="191" t="s">
        <v>214</v>
      </c>
      <c r="E118" s="192" t="s">
        <v>292</v>
      </c>
      <c r="F118" s="193" t="s">
        <v>293</v>
      </c>
      <c r="G118" s="194" t="s">
        <v>283</v>
      </c>
      <c r="H118" s="195">
        <v>2</v>
      </c>
      <c r="I118" s="196"/>
      <c r="J118" s="197">
        <f>ROUND(I118*H118,2)</f>
        <v>0</v>
      </c>
      <c r="K118" s="193" t="s">
        <v>218</v>
      </c>
      <c r="L118" s="59"/>
      <c r="M118" s="198" t="s">
        <v>22</v>
      </c>
      <c r="N118" s="199" t="s">
        <v>44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219</v>
      </c>
      <c r="AT118" s="22" t="s">
        <v>214</v>
      </c>
      <c r="AU118" s="22" t="s">
        <v>82</v>
      </c>
      <c r="AY118" s="22" t="s">
        <v>212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219</v>
      </c>
      <c r="BM118" s="22" t="s">
        <v>612</v>
      </c>
    </row>
    <row r="119" spans="2:65" s="1" customFormat="1" ht="13.5">
      <c r="B119" s="39"/>
      <c r="C119" s="61"/>
      <c r="D119" s="203" t="s">
        <v>221</v>
      </c>
      <c r="E119" s="61"/>
      <c r="F119" s="204" t="s">
        <v>295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221</v>
      </c>
      <c r="AU119" s="22" t="s">
        <v>82</v>
      </c>
    </row>
    <row r="120" spans="2:65" s="1" customFormat="1" ht="22.5" customHeight="1">
      <c r="B120" s="39"/>
      <c r="C120" s="191" t="s">
        <v>291</v>
      </c>
      <c r="D120" s="191" t="s">
        <v>214</v>
      </c>
      <c r="E120" s="192" t="s">
        <v>296</v>
      </c>
      <c r="F120" s="193" t="s">
        <v>297</v>
      </c>
      <c r="G120" s="194" t="s">
        <v>283</v>
      </c>
      <c r="H120" s="195">
        <v>30</v>
      </c>
      <c r="I120" s="196"/>
      <c r="J120" s="197">
        <f>ROUND(I120*H120,2)</f>
        <v>0</v>
      </c>
      <c r="K120" s="193" t="s">
        <v>218</v>
      </c>
      <c r="L120" s="59"/>
      <c r="M120" s="198" t="s">
        <v>22</v>
      </c>
      <c r="N120" s="199" t="s">
        <v>44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219</v>
      </c>
      <c r="AT120" s="22" t="s">
        <v>214</v>
      </c>
      <c r="AU120" s="22" t="s">
        <v>82</v>
      </c>
      <c r="AY120" s="22" t="s">
        <v>212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219</v>
      </c>
      <c r="BM120" s="22" t="s">
        <v>613</v>
      </c>
    </row>
    <row r="121" spans="2:65" s="1" customFormat="1" ht="27">
      <c r="B121" s="39"/>
      <c r="C121" s="61"/>
      <c r="D121" s="203" t="s">
        <v>221</v>
      </c>
      <c r="E121" s="61"/>
      <c r="F121" s="204" t="s">
        <v>299</v>
      </c>
      <c r="G121" s="61"/>
      <c r="H121" s="61"/>
      <c r="I121" s="161"/>
      <c r="J121" s="61"/>
      <c r="K121" s="61"/>
      <c r="L121" s="59"/>
      <c r="M121" s="205"/>
      <c r="N121" s="40"/>
      <c r="O121" s="40"/>
      <c r="P121" s="40"/>
      <c r="Q121" s="40"/>
      <c r="R121" s="40"/>
      <c r="S121" s="40"/>
      <c r="T121" s="76"/>
      <c r="AT121" s="22" t="s">
        <v>221</v>
      </c>
      <c r="AU121" s="22" t="s">
        <v>82</v>
      </c>
    </row>
    <row r="122" spans="2:65" s="1" customFormat="1" ht="22.5" customHeight="1">
      <c r="B122" s="39"/>
      <c r="C122" s="191" t="s">
        <v>10</v>
      </c>
      <c r="D122" s="191" t="s">
        <v>214</v>
      </c>
      <c r="E122" s="192" t="s">
        <v>301</v>
      </c>
      <c r="F122" s="193" t="s">
        <v>302</v>
      </c>
      <c r="G122" s="194" t="s">
        <v>283</v>
      </c>
      <c r="H122" s="195">
        <v>10</v>
      </c>
      <c r="I122" s="196"/>
      <c r="J122" s="197">
        <f>ROUND(I122*H122,2)</f>
        <v>0</v>
      </c>
      <c r="K122" s="193" t="s">
        <v>218</v>
      </c>
      <c r="L122" s="59"/>
      <c r="M122" s="198" t="s">
        <v>22</v>
      </c>
      <c r="N122" s="199" t="s">
        <v>44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219</v>
      </c>
      <c r="AT122" s="22" t="s">
        <v>214</v>
      </c>
      <c r="AU122" s="22" t="s">
        <v>82</v>
      </c>
      <c r="AY122" s="22" t="s">
        <v>212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219</v>
      </c>
      <c r="BM122" s="22" t="s">
        <v>614</v>
      </c>
    </row>
    <row r="123" spans="2:65" s="1" customFormat="1" ht="13.5">
      <c r="B123" s="39"/>
      <c r="C123" s="61"/>
      <c r="D123" s="203" t="s">
        <v>221</v>
      </c>
      <c r="E123" s="61"/>
      <c r="F123" s="204" t="s">
        <v>304</v>
      </c>
      <c r="G123" s="61"/>
      <c r="H123" s="61"/>
      <c r="I123" s="161"/>
      <c r="J123" s="61"/>
      <c r="K123" s="61"/>
      <c r="L123" s="59"/>
      <c r="M123" s="205"/>
      <c r="N123" s="40"/>
      <c r="O123" s="40"/>
      <c r="P123" s="40"/>
      <c r="Q123" s="40"/>
      <c r="R123" s="40"/>
      <c r="S123" s="40"/>
      <c r="T123" s="76"/>
      <c r="AT123" s="22" t="s">
        <v>221</v>
      </c>
      <c r="AU123" s="22" t="s">
        <v>82</v>
      </c>
    </row>
    <row r="124" spans="2:65" s="1" customFormat="1" ht="22.5" customHeight="1">
      <c r="B124" s="39"/>
      <c r="C124" s="191" t="s">
        <v>300</v>
      </c>
      <c r="D124" s="191" t="s">
        <v>214</v>
      </c>
      <c r="E124" s="192" t="s">
        <v>306</v>
      </c>
      <c r="F124" s="193" t="s">
        <v>307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218</v>
      </c>
      <c r="L124" s="59"/>
      <c r="M124" s="198" t="s">
        <v>22</v>
      </c>
      <c r="N124" s="199" t="s">
        <v>44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219</v>
      </c>
      <c r="AT124" s="22" t="s">
        <v>214</v>
      </c>
      <c r="AU124" s="22" t="s">
        <v>82</v>
      </c>
      <c r="AY124" s="22" t="s">
        <v>212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219</v>
      </c>
      <c r="BM124" s="22" t="s">
        <v>615</v>
      </c>
    </row>
    <row r="125" spans="2:65" s="1" customFormat="1" ht="27">
      <c r="B125" s="39"/>
      <c r="C125" s="61"/>
      <c r="D125" s="203" t="s">
        <v>221</v>
      </c>
      <c r="E125" s="61"/>
      <c r="F125" s="204" t="s">
        <v>309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221</v>
      </c>
      <c r="AU125" s="22" t="s">
        <v>82</v>
      </c>
    </row>
    <row r="126" spans="2:65" s="1" customFormat="1" ht="22.5" customHeight="1">
      <c r="B126" s="39"/>
      <c r="C126" s="191" t="s">
        <v>305</v>
      </c>
      <c r="D126" s="191" t="s">
        <v>214</v>
      </c>
      <c r="E126" s="192" t="s">
        <v>311</v>
      </c>
      <c r="F126" s="193" t="s">
        <v>312</v>
      </c>
      <c r="G126" s="194" t="s">
        <v>283</v>
      </c>
      <c r="H126" s="195">
        <v>2</v>
      </c>
      <c r="I126" s="196"/>
      <c r="J126" s="197">
        <f>ROUND(I126*H126,2)</f>
        <v>0</v>
      </c>
      <c r="K126" s="193" t="s">
        <v>218</v>
      </c>
      <c r="L126" s="59"/>
      <c r="M126" s="198" t="s">
        <v>22</v>
      </c>
      <c r="N126" s="199" t="s">
        <v>44</v>
      </c>
      <c r="O126" s="40"/>
      <c r="P126" s="200">
        <f>O126*H126</f>
        <v>0</v>
      </c>
      <c r="Q126" s="200">
        <v>6.9999999999999999E-4</v>
      </c>
      <c r="R126" s="200">
        <f>Q126*H126</f>
        <v>1.4E-3</v>
      </c>
      <c r="S126" s="200">
        <v>0</v>
      </c>
      <c r="T126" s="201">
        <f>S126*H126</f>
        <v>0</v>
      </c>
      <c r="AR126" s="22" t="s">
        <v>219</v>
      </c>
      <c r="AT126" s="22" t="s">
        <v>214</v>
      </c>
      <c r="AU126" s="22" t="s">
        <v>82</v>
      </c>
      <c r="AY126" s="22" t="s">
        <v>212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2" t="s">
        <v>24</v>
      </c>
      <c r="BK126" s="202">
        <f>ROUND(I126*H126,2)</f>
        <v>0</v>
      </c>
      <c r="BL126" s="22" t="s">
        <v>219</v>
      </c>
      <c r="BM126" s="22" t="s">
        <v>616</v>
      </c>
    </row>
    <row r="127" spans="2:65" s="1" customFormat="1" ht="13.5">
      <c r="B127" s="39"/>
      <c r="C127" s="61"/>
      <c r="D127" s="203" t="s">
        <v>221</v>
      </c>
      <c r="E127" s="61"/>
      <c r="F127" s="204" t="s">
        <v>314</v>
      </c>
      <c r="G127" s="61"/>
      <c r="H127" s="61"/>
      <c r="I127" s="161"/>
      <c r="J127" s="61"/>
      <c r="K127" s="61"/>
      <c r="L127" s="59"/>
      <c r="M127" s="205"/>
      <c r="N127" s="40"/>
      <c r="O127" s="40"/>
      <c r="P127" s="40"/>
      <c r="Q127" s="40"/>
      <c r="R127" s="40"/>
      <c r="S127" s="40"/>
      <c r="T127" s="76"/>
      <c r="AT127" s="22" t="s">
        <v>221</v>
      </c>
      <c r="AU127" s="22" t="s">
        <v>82</v>
      </c>
    </row>
    <row r="128" spans="2:65" s="1" customFormat="1" ht="22.5" customHeight="1">
      <c r="B128" s="39"/>
      <c r="C128" s="222" t="s">
        <v>310</v>
      </c>
      <c r="D128" s="222" t="s">
        <v>274</v>
      </c>
      <c r="E128" s="223" t="s">
        <v>617</v>
      </c>
      <c r="F128" s="224" t="s">
        <v>618</v>
      </c>
      <c r="G128" s="225" t="s">
        <v>283</v>
      </c>
      <c r="H128" s="226">
        <v>2</v>
      </c>
      <c r="I128" s="227"/>
      <c r="J128" s="228">
        <f>ROUND(I128*H128,2)</f>
        <v>0</v>
      </c>
      <c r="K128" s="224" t="s">
        <v>226</v>
      </c>
      <c r="L128" s="229"/>
      <c r="M128" s="230" t="s">
        <v>22</v>
      </c>
      <c r="N128" s="231" t="s">
        <v>44</v>
      </c>
      <c r="O128" s="40"/>
      <c r="P128" s="200">
        <f>O128*H128</f>
        <v>0</v>
      </c>
      <c r="Q128" s="200">
        <v>3.0999999999999999E-3</v>
      </c>
      <c r="R128" s="200">
        <f>Q128*H128</f>
        <v>6.1999999999999998E-3</v>
      </c>
      <c r="S128" s="200">
        <v>0</v>
      </c>
      <c r="T128" s="201">
        <f>S128*H128</f>
        <v>0</v>
      </c>
      <c r="AR128" s="22" t="s">
        <v>258</v>
      </c>
      <c r="AT128" s="22" t="s">
        <v>274</v>
      </c>
      <c r="AU128" s="22" t="s">
        <v>82</v>
      </c>
      <c r="AY128" s="22" t="s">
        <v>212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219</v>
      </c>
      <c r="BM128" s="22" t="s">
        <v>619</v>
      </c>
    </row>
    <row r="129" spans="2:65" s="1" customFormat="1" ht="40.5">
      <c r="B129" s="39"/>
      <c r="C129" s="61"/>
      <c r="D129" s="203" t="s">
        <v>221</v>
      </c>
      <c r="E129" s="61"/>
      <c r="F129" s="204" t="s">
        <v>620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221</v>
      </c>
      <c r="AU129" s="22" t="s">
        <v>82</v>
      </c>
    </row>
    <row r="130" spans="2:65" s="1" customFormat="1" ht="22.5" customHeight="1">
      <c r="B130" s="39"/>
      <c r="C130" s="191" t="s">
        <v>315</v>
      </c>
      <c r="D130" s="191" t="s">
        <v>214</v>
      </c>
      <c r="E130" s="192" t="s">
        <v>316</v>
      </c>
      <c r="F130" s="193" t="s">
        <v>317</v>
      </c>
      <c r="G130" s="194" t="s">
        <v>283</v>
      </c>
      <c r="H130" s="195">
        <v>2</v>
      </c>
      <c r="I130" s="196"/>
      <c r="J130" s="197">
        <f>ROUND(I130*H130,2)</f>
        <v>0</v>
      </c>
      <c r="K130" s="193" t="s">
        <v>218</v>
      </c>
      <c r="L130" s="59"/>
      <c r="M130" s="198" t="s">
        <v>22</v>
      </c>
      <c r="N130" s="199" t="s">
        <v>44</v>
      </c>
      <c r="O130" s="40"/>
      <c r="P130" s="200">
        <f>O130*H130</f>
        <v>0</v>
      </c>
      <c r="Q130" s="200">
        <v>0.10940999999999999</v>
      </c>
      <c r="R130" s="200">
        <f>Q130*H130</f>
        <v>0.21881999999999999</v>
      </c>
      <c r="S130" s="200">
        <v>0</v>
      </c>
      <c r="T130" s="201">
        <f>S130*H130</f>
        <v>0</v>
      </c>
      <c r="AR130" s="22" t="s">
        <v>219</v>
      </c>
      <c r="AT130" s="22" t="s">
        <v>214</v>
      </c>
      <c r="AU130" s="22" t="s">
        <v>82</v>
      </c>
      <c r="AY130" s="22" t="s">
        <v>212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219</v>
      </c>
      <c r="BM130" s="22" t="s">
        <v>621</v>
      </c>
    </row>
    <row r="131" spans="2:65" s="1" customFormat="1" ht="13.5">
      <c r="B131" s="39"/>
      <c r="C131" s="61"/>
      <c r="D131" s="203" t="s">
        <v>221</v>
      </c>
      <c r="E131" s="61"/>
      <c r="F131" s="204" t="s">
        <v>319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221</v>
      </c>
      <c r="AU131" s="22" t="s">
        <v>82</v>
      </c>
    </row>
    <row r="132" spans="2:65" s="1" customFormat="1" ht="22.5" customHeight="1">
      <c r="B132" s="39"/>
      <c r="C132" s="222" t="s">
        <v>320</v>
      </c>
      <c r="D132" s="222" t="s">
        <v>274</v>
      </c>
      <c r="E132" s="223" t="s">
        <v>622</v>
      </c>
      <c r="F132" s="224" t="s">
        <v>623</v>
      </c>
      <c r="G132" s="225" t="s">
        <v>283</v>
      </c>
      <c r="H132" s="226">
        <v>2</v>
      </c>
      <c r="I132" s="227"/>
      <c r="J132" s="228">
        <f>ROUND(I132*H132,2)</f>
        <v>0</v>
      </c>
      <c r="K132" s="224" t="s">
        <v>226</v>
      </c>
      <c r="L132" s="229"/>
      <c r="M132" s="230" t="s">
        <v>22</v>
      </c>
      <c r="N132" s="231" t="s">
        <v>44</v>
      </c>
      <c r="O132" s="40"/>
      <c r="P132" s="200">
        <f>O132*H132</f>
        <v>0</v>
      </c>
      <c r="Q132" s="200">
        <v>6.4999999999999997E-3</v>
      </c>
      <c r="R132" s="200">
        <f>Q132*H132</f>
        <v>1.2999999999999999E-2</v>
      </c>
      <c r="S132" s="200">
        <v>0</v>
      </c>
      <c r="T132" s="201">
        <f>S132*H132</f>
        <v>0</v>
      </c>
      <c r="AR132" s="22" t="s">
        <v>258</v>
      </c>
      <c r="AT132" s="22" t="s">
        <v>274</v>
      </c>
      <c r="AU132" s="22" t="s">
        <v>82</v>
      </c>
      <c r="AY132" s="22" t="s">
        <v>212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219</v>
      </c>
      <c r="BM132" s="22" t="s">
        <v>624</v>
      </c>
    </row>
    <row r="133" spans="2:65" s="1" customFormat="1" ht="13.5">
      <c r="B133" s="39"/>
      <c r="C133" s="61"/>
      <c r="D133" s="203" t="s">
        <v>221</v>
      </c>
      <c r="E133" s="61"/>
      <c r="F133" s="204" t="s">
        <v>625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221</v>
      </c>
      <c r="AU133" s="22" t="s">
        <v>82</v>
      </c>
    </row>
    <row r="134" spans="2:65" s="1" customFormat="1" ht="22.5" customHeight="1">
      <c r="B134" s="39"/>
      <c r="C134" s="191" t="s">
        <v>9</v>
      </c>
      <c r="D134" s="191" t="s">
        <v>214</v>
      </c>
      <c r="E134" s="192" t="s">
        <v>321</v>
      </c>
      <c r="F134" s="193" t="s">
        <v>322</v>
      </c>
      <c r="G134" s="194" t="s">
        <v>225</v>
      </c>
      <c r="H134" s="195">
        <v>7</v>
      </c>
      <c r="I134" s="196"/>
      <c r="J134" s="197">
        <f>ROUND(I134*H134,2)</f>
        <v>0</v>
      </c>
      <c r="K134" s="193" t="s">
        <v>218</v>
      </c>
      <c r="L134" s="59"/>
      <c r="M134" s="198" t="s">
        <v>22</v>
      </c>
      <c r="N134" s="199" t="s">
        <v>44</v>
      </c>
      <c r="O134" s="40"/>
      <c r="P134" s="200">
        <f>O134*H134</f>
        <v>0</v>
      </c>
      <c r="Q134" s="200">
        <v>2.0000000000000001E-4</v>
      </c>
      <c r="R134" s="200">
        <f>Q134*H134</f>
        <v>1.4E-3</v>
      </c>
      <c r="S134" s="200">
        <v>0</v>
      </c>
      <c r="T134" s="201">
        <f>S134*H134</f>
        <v>0</v>
      </c>
      <c r="AR134" s="22" t="s">
        <v>219</v>
      </c>
      <c r="AT134" s="22" t="s">
        <v>214</v>
      </c>
      <c r="AU134" s="22" t="s">
        <v>82</v>
      </c>
      <c r="AY134" s="22" t="s">
        <v>212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219</v>
      </c>
      <c r="BM134" s="22" t="s">
        <v>626</v>
      </c>
    </row>
    <row r="135" spans="2:65" s="1" customFormat="1" ht="13.5">
      <c r="B135" s="39"/>
      <c r="C135" s="61"/>
      <c r="D135" s="203" t="s">
        <v>221</v>
      </c>
      <c r="E135" s="61"/>
      <c r="F135" s="204" t="s">
        <v>324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221</v>
      </c>
      <c r="AU135" s="22" t="s">
        <v>82</v>
      </c>
    </row>
    <row r="136" spans="2:65" s="1" customFormat="1" ht="22.5" customHeight="1">
      <c r="B136" s="39"/>
      <c r="C136" s="191" t="s">
        <v>329</v>
      </c>
      <c r="D136" s="191" t="s">
        <v>214</v>
      </c>
      <c r="E136" s="192" t="s">
        <v>325</v>
      </c>
      <c r="F136" s="193" t="s">
        <v>326</v>
      </c>
      <c r="G136" s="194" t="s">
        <v>225</v>
      </c>
      <c r="H136" s="195">
        <v>13</v>
      </c>
      <c r="I136" s="196"/>
      <c r="J136" s="197">
        <f>ROUND(I136*H136,2)</f>
        <v>0</v>
      </c>
      <c r="K136" s="193" t="s">
        <v>226</v>
      </c>
      <c r="L136" s="59"/>
      <c r="M136" s="198" t="s">
        <v>22</v>
      </c>
      <c r="N136" s="199" t="s">
        <v>44</v>
      </c>
      <c r="O136" s="40"/>
      <c r="P136" s="200">
        <f>O136*H136</f>
        <v>0</v>
      </c>
      <c r="Q136" s="200">
        <v>0.16849</v>
      </c>
      <c r="R136" s="200">
        <f>Q136*H136</f>
        <v>2.1903700000000002</v>
      </c>
      <c r="S136" s="200">
        <v>0</v>
      </c>
      <c r="T136" s="201">
        <f>S136*H136</f>
        <v>0</v>
      </c>
      <c r="AR136" s="22" t="s">
        <v>219</v>
      </c>
      <c r="AT136" s="22" t="s">
        <v>214</v>
      </c>
      <c r="AU136" s="22" t="s">
        <v>82</v>
      </c>
      <c r="AY136" s="22" t="s">
        <v>212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219</v>
      </c>
      <c r="BM136" s="22" t="s">
        <v>627</v>
      </c>
    </row>
    <row r="137" spans="2:65" s="1" customFormat="1" ht="27">
      <c r="B137" s="39"/>
      <c r="C137" s="61"/>
      <c r="D137" s="203" t="s">
        <v>221</v>
      </c>
      <c r="E137" s="61"/>
      <c r="F137" s="204" t="s">
        <v>328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221</v>
      </c>
      <c r="AU137" s="22" t="s">
        <v>82</v>
      </c>
    </row>
    <row r="138" spans="2:65" s="1" customFormat="1" ht="22.5" customHeight="1">
      <c r="B138" s="39"/>
      <c r="C138" s="222" t="s">
        <v>333</v>
      </c>
      <c r="D138" s="222" t="s">
        <v>274</v>
      </c>
      <c r="E138" s="223" t="s">
        <v>628</v>
      </c>
      <c r="F138" s="224" t="s">
        <v>629</v>
      </c>
      <c r="G138" s="225" t="s">
        <v>225</v>
      </c>
      <c r="H138" s="226">
        <v>15</v>
      </c>
      <c r="I138" s="227"/>
      <c r="J138" s="228">
        <f>ROUND(I138*H138,2)</f>
        <v>0</v>
      </c>
      <c r="K138" s="224" t="s">
        <v>226</v>
      </c>
      <c r="L138" s="229"/>
      <c r="M138" s="230" t="s">
        <v>22</v>
      </c>
      <c r="N138" s="231" t="s">
        <v>44</v>
      </c>
      <c r="O138" s="40"/>
      <c r="P138" s="200">
        <f>O138*H138</f>
        <v>0</v>
      </c>
      <c r="Q138" s="200">
        <v>0.10100000000000001</v>
      </c>
      <c r="R138" s="200">
        <f>Q138*H138</f>
        <v>1.5150000000000001</v>
      </c>
      <c r="S138" s="200">
        <v>0</v>
      </c>
      <c r="T138" s="201">
        <f>S138*H138</f>
        <v>0</v>
      </c>
      <c r="AR138" s="22" t="s">
        <v>258</v>
      </c>
      <c r="AT138" s="22" t="s">
        <v>274</v>
      </c>
      <c r="AU138" s="22" t="s">
        <v>82</v>
      </c>
      <c r="AY138" s="22" t="s">
        <v>212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219</v>
      </c>
      <c r="BM138" s="22" t="s">
        <v>630</v>
      </c>
    </row>
    <row r="139" spans="2:65" s="1" customFormat="1" ht="27">
      <c r="B139" s="39"/>
      <c r="C139" s="61"/>
      <c r="D139" s="206" t="s">
        <v>221</v>
      </c>
      <c r="E139" s="61"/>
      <c r="F139" s="207" t="s">
        <v>631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221</v>
      </c>
      <c r="AU139" s="22" t="s">
        <v>82</v>
      </c>
    </row>
    <row r="140" spans="2:65" s="10" customFormat="1" ht="29.85" customHeight="1">
      <c r="B140" s="174"/>
      <c r="C140" s="175"/>
      <c r="D140" s="188" t="s">
        <v>72</v>
      </c>
      <c r="E140" s="189" t="s">
        <v>343</v>
      </c>
      <c r="F140" s="189" t="s">
        <v>344</v>
      </c>
      <c r="G140" s="175"/>
      <c r="H140" s="175"/>
      <c r="I140" s="178"/>
      <c r="J140" s="190">
        <f>BK140</f>
        <v>0</v>
      </c>
      <c r="K140" s="175"/>
      <c r="L140" s="180"/>
      <c r="M140" s="181"/>
      <c r="N140" s="182"/>
      <c r="O140" s="182"/>
      <c r="P140" s="183">
        <f>SUM(P141:P146)</f>
        <v>0</v>
      </c>
      <c r="Q140" s="182"/>
      <c r="R140" s="183">
        <f>SUM(R141:R146)</f>
        <v>0</v>
      </c>
      <c r="S140" s="182"/>
      <c r="T140" s="184">
        <f>SUM(T141:T146)</f>
        <v>0</v>
      </c>
      <c r="AR140" s="185" t="s">
        <v>24</v>
      </c>
      <c r="AT140" s="186" t="s">
        <v>72</v>
      </c>
      <c r="AU140" s="186" t="s">
        <v>24</v>
      </c>
      <c r="AY140" s="185" t="s">
        <v>212</v>
      </c>
      <c r="BK140" s="187">
        <f>SUM(BK141:BK146)</f>
        <v>0</v>
      </c>
    </row>
    <row r="141" spans="2:65" s="1" customFormat="1" ht="22.5" customHeight="1">
      <c r="B141" s="39"/>
      <c r="C141" s="191" t="s">
        <v>338</v>
      </c>
      <c r="D141" s="191" t="s">
        <v>214</v>
      </c>
      <c r="E141" s="192" t="s">
        <v>346</v>
      </c>
      <c r="F141" s="193" t="s">
        <v>347</v>
      </c>
      <c r="G141" s="194" t="s">
        <v>253</v>
      </c>
      <c r="H141" s="195">
        <v>5.5060000000000002</v>
      </c>
      <c r="I141" s="196"/>
      <c r="J141" s="197">
        <f>ROUND(I141*H141,2)</f>
        <v>0</v>
      </c>
      <c r="K141" s="193" t="s">
        <v>218</v>
      </c>
      <c r="L141" s="59"/>
      <c r="M141" s="198" t="s">
        <v>22</v>
      </c>
      <c r="N141" s="199" t="s">
        <v>44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219</v>
      </c>
      <c r="AT141" s="22" t="s">
        <v>214</v>
      </c>
      <c r="AU141" s="22" t="s">
        <v>82</v>
      </c>
      <c r="AY141" s="22" t="s">
        <v>212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219</v>
      </c>
      <c r="BM141" s="22" t="s">
        <v>632</v>
      </c>
    </row>
    <row r="142" spans="2:65" s="1" customFormat="1" ht="27">
      <c r="B142" s="39"/>
      <c r="C142" s="61"/>
      <c r="D142" s="203" t="s">
        <v>221</v>
      </c>
      <c r="E142" s="61"/>
      <c r="F142" s="204" t="s">
        <v>349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221</v>
      </c>
      <c r="AU142" s="22" t="s">
        <v>82</v>
      </c>
    </row>
    <row r="143" spans="2:65" s="1" customFormat="1" ht="22.5" customHeight="1">
      <c r="B143" s="39"/>
      <c r="C143" s="191" t="s">
        <v>345</v>
      </c>
      <c r="D143" s="191" t="s">
        <v>214</v>
      </c>
      <c r="E143" s="192" t="s">
        <v>351</v>
      </c>
      <c r="F143" s="193" t="s">
        <v>352</v>
      </c>
      <c r="G143" s="194" t="s">
        <v>253</v>
      </c>
      <c r="H143" s="195">
        <v>5.5060000000000002</v>
      </c>
      <c r="I143" s="196"/>
      <c r="J143" s="197">
        <f>ROUND(I143*H143,2)</f>
        <v>0</v>
      </c>
      <c r="K143" s="193" t="s">
        <v>218</v>
      </c>
      <c r="L143" s="59"/>
      <c r="M143" s="198" t="s">
        <v>22</v>
      </c>
      <c r="N143" s="199" t="s">
        <v>44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219</v>
      </c>
      <c r="AT143" s="22" t="s">
        <v>214</v>
      </c>
      <c r="AU143" s="22" t="s">
        <v>82</v>
      </c>
      <c r="AY143" s="22" t="s">
        <v>212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219</v>
      </c>
      <c r="BM143" s="22" t="s">
        <v>633</v>
      </c>
    </row>
    <row r="144" spans="2:65" s="1" customFormat="1" ht="27">
      <c r="B144" s="39"/>
      <c r="C144" s="61"/>
      <c r="D144" s="203" t="s">
        <v>221</v>
      </c>
      <c r="E144" s="61"/>
      <c r="F144" s="204" t="s">
        <v>354</v>
      </c>
      <c r="G144" s="61"/>
      <c r="H144" s="61"/>
      <c r="I144" s="161"/>
      <c r="J144" s="61"/>
      <c r="K144" s="61"/>
      <c r="L144" s="59"/>
      <c r="M144" s="205"/>
      <c r="N144" s="40"/>
      <c r="O144" s="40"/>
      <c r="P144" s="40"/>
      <c r="Q144" s="40"/>
      <c r="R144" s="40"/>
      <c r="S144" s="40"/>
      <c r="T144" s="76"/>
      <c r="AT144" s="22" t="s">
        <v>221</v>
      </c>
      <c r="AU144" s="22" t="s">
        <v>82</v>
      </c>
    </row>
    <row r="145" spans="2:65" s="1" customFormat="1" ht="22.5" customHeight="1">
      <c r="B145" s="39"/>
      <c r="C145" s="191" t="s">
        <v>350</v>
      </c>
      <c r="D145" s="191" t="s">
        <v>214</v>
      </c>
      <c r="E145" s="192" t="s">
        <v>356</v>
      </c>
      <c r="F145" s="193" t="s">
        <v>357</v>
      </c>
      <c r="G145" s="194" t="s">
        <v>253</v>
      </c>
      <c r="H145" s="195">
        <v>5.5060000000000002</v>
      </c>
      <c r="I145" s="196"/>
      <c r="J145" s="197">
        <f>ROUND(I145*H145,2)</f>
        <v>0</v>
      </c>
      <c r="K145" s="193" t="s">
        <v>218</v>
      </c>
      <c r="L145" s="59"/>
      <c r="M145" s="198" t="s">
        <v>22</v>
      </c>
      <c r="N145" s="199" t="s">
        <v>44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219</v>
      </c>
      <c r="AT145" s="22" t="s">
        <v>214</v>
      </c>
      <c r="AU145" s="22" t="s">
        <v>82</v>
      </c>
      <c r="AY145" s="22" t="s">
        <v>212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219</v>
      </c>
      <c r="BM145" s="22" t="s">
        <v>634</v>
      </c>
    </row>
    <row r="146" spans="2:65" s="1" customFormat="1" ht="13.5">
      <c r="B146" s="39"/>
      <c r="C146" s="61"/>
      <c r="D146" s="206" t="s">
        <v>221</v>
      </c>
      <c r="E146" s="61"/>
      <c r="F146" s="207" t="s">
        <v>359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221</v>
      </c>
      <c r="AU146" s="22" t="s">
        <v>82</v>
      </c>
    </row>
    <row r="147" spans="2:65" s="10" customFormat="1" ht="29.85" customHeight="1">
      <c r="B147" s="174"/>
      <c r="C147" s="175"/>
      <c r="D147" s="188" t="s">
        <v>72</v>
      </c>
      <c r="E147" s="189" t="s">
        <v>360</v>
      </c>
      <c r="F147" s="189" t="s">
        <v>361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SUM(P148:P149)</f>
        <v>0</v>
      </c>
      <c r="Q147" s="182"/>
      <c r="R147" s="183">
        <f>SUM(R148:R149)</f>
        <v>0</v>
      </c>
      <c r="S147" s="182"/>
      <c r="T147" s="184">
        <f>SUM(T148:T149)</f>
        <v>0</v>
      </c>
      <c r="AR147" s="185" t="s">
        <v>24</v>
      </c>
      <c r="AT147" s="186" t="s">
        <v>72</v>
      </c>
      <c r="AU147" s="186" t="s">
        <v>24</v>
      </c>
      <c r="AY147" s="185" t="s">
        <v>212</v>
      </c>
      <c r="BK147" s="187">
        <f>SUM(BK148:BK149)</f>
        <v>0</v>
      </c>
    </row>
    <row r="148" spans="2:65" s="1" customFormat="1" ht="31.5" customHeight="1">
      <c r="B148" s="39"/>
      <c r="C148" s="191" t="s">
        <v>355</v>
      </c>
      <c r="D148" s="191" t="s">
        <v>214</v>
      </c>
      <c r="E148" s="192" t="s">
        <v>363</v>
      </c>
      <c r="F148" s="193" t="s">
        <v>364</v>
      </c>
      <c r="G148" s="194" t="s">
        <v>253</v>
      </c>
      <c r="H148" s="195">
        <v>10.256</v>
      </c>
      <c r="I148" s="196"/>
      <c r="J148" s="197">
        <f>ROUND(I148*H148,2)</f>
        <v>0</v>
      </c>
      <c r="K148" s="193" t="s">
        <v>218</v>
      </c>
      <c r="L148" s="59"/>
      <c r="M148" s="198" t="s">
        <v>22</v>
      </c>
      <c r="N148" s="199" t="s">
        <v>44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219</v>
      </c>
      <c r="AT148" s="22" t="s">
        <v>214</v>
      </c>
      <c r="AU148" s="22" t="s">
        <v>82</v>
      </c>
      <c r="AY148" s="22" t="s">
        <v>212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219</v>
      </c>
      <c r="BM148" s="22" t="s">
        <v>635</v>
      </c>
    </row>
    <row r="149" spans="2:65" s="1" customFormat="1" ht="27">
      <c r="B149" s="39"/>
      <c r="C149" s="61"/>
      <c r="D149" s="206" t="s">
        <v>221</v>
      </c>
      <c r="E149" s="61"/>
      <c r="F149" s="207" t="s">
        <v>366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221</v>
      </c>
      <c r="AU149" s="22" t="s">
        <v>82</v>
      </c>
    </row>
    <row r="150" spans="2:65" s="10" customFormat="1" ht="37.35" customHeight="1">
      <c r="B150" s="174"/>
      <c r="C150" s="175"/>
      <c r="D150" s="176" t="s">
        <v>72</v>
      </c>
      <c r="E150" s="177" t="s">
        <v>367</v>
      </c>
      <c r="F150" s="177" t="s">
        <v>368</v>
      </c>
      <c r="G150" s="175"/>
      <c r="H150" s="175"/>
      <c r="I150" s="178"/>
      <c r="J150" s="179">
        <f>BK150</f>
        <v>0</v>
      </c>
      <c r="K150" s="175"/>
      <c r="L150" s="180"/>
      <c r="M150" s="181"/>
      <c r="N150" s="182"/>
      <c r="O150" s="182"/>
      <c r="P150" s="183">
        <f>P151+P154</f>
        <v>0</v>
      </c>
      <c r="Q150" s="182"/>
      <c r="R150" s="183">
        <f>R151+R154</f>
        <v>0</v>
      </c>
      <c r="S150" s="182"/>
      <c r="T150" s="184">
        <f>T151+T154</f>
        <v>0</v>
      </c>
      <c r="AR150" s="185" t="s">
        <v>241</v>
      </c>
      <c r="AT150" s="186" t="s">
        <v>72</v>
      </c>
      <c r="AU150" s="186" t="s">
        <v>73</v>
      </c>
      <c r="AY150" s="185" t="s">
        <v>212</v>
      </c>
      <c r="BK150" s="187">
        <f>BK151+BK154</f>
        <v>0</v>
      </c>
    </row>
    <row r="151" spans="2:65" s="10" customFormat="1" ht="19.899999999999999" customHeight="1">
      <c r="B151" s="174"/>
      <c r="C151" s="175"/>
      <c r="D151" s="188" t="s">
        <v>72</v>
      </c>
      <c r="E151" s="189" t="s">
        <v>369</v>
      </c>
      <c r="F151" s="189" t="s">
        <v>370</v>
      </c>
      <c r="G151" s="175"/>
      <c r="H151" s="175"/>
      <c r="I151" s="178"/>
      <c r="J151" s="190">
        <f>BK151</f>
        <v>0</v>
      </c>
      <c r="K151" s="175"/>
      <c r="L151" s="180"/>
      <c r="M151" s="181"/>
      <c r="N151" s="182"/>
      <c r="O151" s="182"/>
      <c r="P151" s="183">
        <f>SUM(P152:P153)</f>
        <v>0</v>
      </c>
      <c r="Q151" s="182"/>
      <c r="R151" s="183">
        <f>SUM(R152:R153)</f>
        <v>0</v>
      </c>
      <c r="S151" s="182"/>
      <c r="T151" s="184">
        <f>SUM(T152:T153)</f>
        <v>0</v>
      </c>
      <c r="AR151" s="185" t="s">
        <v>241</v>
      </c>
      <c r="AT151" s="186" t="s">
        <v>72</v>
      </c>
      <c r="AU151" s="186" t="s">
        <v>24</v>
      </c>
      <c r="AY151" s="185" t="s">
        <v>212</v>
      </c>
      <c r="BK151" s="187">
        <f>SUM(BK152:BK153)</f>
        <v>0</v>
      </c>
    </row>
    <row r="152" spans="2:65" s="1" customFormat="1" ht="22.5" customHeight="1">
      <c r="B152" s="39"/>
      <c r="C152" s="191" t="s">
        <v>362</v>
      </c>
      <c r="D152" s="191" t="s">
        <v>214</v>
      </c>
      <c r="E152" s="192" t="s">
        <v>372</v>
      </c>
      <c r="F152" s="193" t="s">
        <v>370</v>
      </c>
      <c r="G152" s="194" t="s">
        <v>373</v>
      </c>
      <c r="H152" s="195">
        <v>1</v>
      </c>
      <c r="I152" s="196"/>
      <c r="J152" s="197">
        <f>ROUND(I152*H152,2)</f>
        <v>0</v>
      </c>
      <c r="K152" s="193" t="s">
        <v>218</v>
      </c>
      <c r="L152" s="59"/>
      <c r="M152" s="198" t="s">
        <v>22</v>
      </c>
      <c r="N152" s="199" t="s">
        <v>44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374</v>
      </c>
      <c r="AT152" s="22" t="s">
        <v>214</v>
      </c>
      <c r="AU152" s="22" t="s">
        <v>82</v>
      </c>
      <c r="AY152" s="22" t="s">
        <v>212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374</v>
      </c>
      <c r="BM152" s="22" t="s">
        <v>636</v>
      </c>
    </row>
    <row r="153" spans="2:65" s="1" customFormat="1" ht="13.5">
      <c r="B153" s="39"/>
      <c r="C153" s="61"/>
      <c r="D153" s="206" t="s">
        <v>221</v>
      </c>
      <c r="E153" s="61"/>
      <c r="F153" s="207" t="s">
        <v>376</v>
      </c>
      <c r="G153" s="61"/>
      <c r="H153" s="61"/>
      <c r="I153" s="161"/>
      <c r="J153" s="61"/>
      <c r="K153" s="61"/>
      <c r="L153" s="59"/>
      <c r="M153" s="205"/>
      <c r="N153" s="40"/>
      <c r="O153" s="40"/>
      <c r="P153" s="40"/>
      <c r="Q153" s="40"/>
      <c r="R153" s="40"/>
      <c r="S153" s="40"/>
      <c r="T153" s="76"/>
      <c r="AT153" s="22" t="s">
        <v>221</v>
      </c>
      <c r="AU153" s="22" t="s">
        <v>82</v>
      </c>
    </row>
    <row r="154" spans="2:65" s="10" customFormat="1" ht="29.85" customHeight="1">
      <c r="B154" s="174"/>
      <c r="C154" s="175"/>
      <c r="D154" s="188" t="s">
        <v>72</v>
      </c>
      <c r="E154" s="189" t="s">
        <v>377</v>
      </c>
      <c r="F154" s="189" t="s">
        <v>378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SUM(P155:P156)</f>
        <v>0</v>
      </c>
      <c r="Q154" s="182"/>
      <c r="R154" s="183">
        <f>SUM(R155:R156)</f>
        <v>0</v>
      </c>
      <c r="S154" s="182"/>
      <c r="T154" s="184">
        <f>SUM(T155:T156)</f>
        <v>0</v>
      </c>
      <c r="AR154" s="185" t="s">
        <v>241</v>
      </c>
      <c r="AT154" s="186" t="s">
        <v>72</v>
      </c>
      <c r="AU154" s="186" t="s">
        <v>24</v>
      </c>
      <c r="AY154" s="185" t="s">
        <v>212</v>
      </c>
      <c r="BK154" s="187">
        <f>SUM(BK155:BK156)</f>
        <v>0</v>
      </c>
    </row>
    <row r="155" spans="2:65" s="1" customFormat="1" ht="22.5" customHeight="1">
      <c r="B155" s="39"/>
      <c r="C155" s="191" t="s">
        <v>371</v>
      </c>
      <c r="D155" s="191" t="s">
        <v>214</v>
      </c>
      <c r="E155" s="192" t="s">
        <v>380</v>
      </c>
      <c r="F155" s="193" t="s">
        <v>378</v>
      </c>
      <c r="G155" s="194" t="s">
        <v>373</v>
      </c>
      <c r="H155" s="195">
        <v>1</v>
      </c>
      <c r="I155" s="196"/>
      <c r="J155" s="197">
        <f>ROUND(I155*H155,2)</f>
        <v>0</v>
      </c>
      <c r="K155" s="193" t="s">
        <v>218</v>
      </c>
      <c r="L155" s="59"/>
      <c r="M155" s="198" t="s">
        <v>22</v>
      </c>
      <c r="N155" s="199" t="s">
        <v>44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374</v>
      </c>
      <c r="AT155" s="22" t="s">
        <v>214</v>
      </c>
      <c r="AU155" s="22" t="s">
        <v>82</v>
      </c>
      <c r="AY155" s="22" t="s">
        <v>212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374</v>
      </c>
      <c r="BM155" s="22" t="s">
        <v>637</v>
      </c>
    </row>
    <row r="156" spans="2:65" s="1" customFormat="1" ht="13.5">
      <c r="B156" s="39"/>
      <c r="C156" s="61"/>
      <c r="D156" s="206" t="s">
        <v>221</v>
      </c>
      <c r="E156" s="61"/>
      <c r="F156" s="207" t="s">
        <v>382</v>
      </c>
      <c r="G156" s="61"/>
      <c r="H156" s="61"/>
      <c r="I156" s="161"/>
      <c r="J156" s="61"/>
      <c r="K156" s="61"/>
      <c r="L156" s="59"/>
      <c r="M156" s="232"/>
      <c r="N156" s="233"/>
      <c r="O156" s="233"/>
      <c r="P156" s="233"/>
      <c r="Q156" s="233"/>
      <c r="R156" s="233"/>
      <c r="S156" s="233"/>
      <c r="T156" s="234"/>
      <c r="AT156" s="22" t="s">
        <v>221</v>
      </c>
      <c r="AU156" s="22" t="s">
        <v>82</v>
      </c>
    </row>
    <row r="157" spans="2:65" s="1" customFormat="1" ht="6.95" customHeight="1">
      <c r="B157" s="54"/>
      <c r="C157" s="55"/>
      <c r="D157" s="55"/>
      <c r="E157" s="55"/>
      <c r="F157" s="55"/>
      <c r="G157" s="55"/>
      <c r="H157" s="55"/>
      <c r="I157" s="137"/>
      <c r="J157" s="55"/>
      <c r="K157" s="55"/>
      <c r="L157" s="59"/>
    </row>
  </sheetData>
  <sheetProtection algorithmName="SHA-512" hashValue="NRY6TvjuLMDzqfoXw2ViUlF4aI8eckG9PX0dwpJqVHBqtpx7ic9mzeoolApubhrv2lroVwwpp7ByHWH50cLmZA==" saltValue="mIZLsZzhIHW7lz9A9aMG6Q==" spinCount="100000" sheet="1" objects="1" scenarios="1" formatCells="0" formatColumns="0" formatRows="0" sort="0" autoFilter="0"/>
  <autoFilter ref="C85:K156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65</vt:i4>
      </vt:variant>
    </vt:vector>
  </HeadingPairs>
  <TitlesOfParts>
    <vt:vector size="98" baseType="lpstr">
      <vt:lpstr>Rekapitulace stavby</vt:lpstr>
      <vt:lpstr>SO01 - Objekt 01</vt:lpstr>
      <vt:lpstr>SO02 - Objekt 02</vt:lpstr>
      <vt:lpstr>SO03 - Objekt 03</vt:lpstr>
      <vt:lpstr>SO04 - Objekt 04</vt:lpstr>
      <vt:lpstr>SO05 - Objekt 05</vt:lpstr>
      <vt:lpstr>SO06 - Objekt 06</vt:lpstr>
      <vt:lpstr>SO07 - Objekt 07</vt:lpstr>
      <vt:lpstr>SO08 - Objekt 08</vt:lpstr>
      <vt:lpstr>SO09 - Objekt 09</vt:lpstr>
      <vt:lpstr>SO10 - Objekt 10</vt:lpstr>
      <vt:lpstr>SO11 - Objekt 11</vt:lpstr>
      <vt:lpstr>SO12 - Objekt 12</vt:lpstr>
      <vt:lpstr>SO13 - Objekt 13</vt:lpstr>
      <vt:lpstr>SO14 - Objekt 14</vt:lpstr>
      <vt:lpstr>SO15 - Objekt 15</vt:lpstr>
      <vt:lpstr>SO16 - Objekt 16</vt:lpstr>
      <vt:lpstr>SO17 - Objekt 17</vt:lpstr>
      <vt:lpstr>SO18 - Objekt 18</vt:lpstr>
      <vt:lpstr>SO19 - Objekt 19 - není ř...</vt:lpstr>
      <vt:lpstr>SO20 - Objekt 20 - není ř...</vt:lpstr>
      <vt:lpstr>SO21 - Objekt 21</vt:lpstr>
      <vt:lpstr>SO22 - Objekt 22</vt:lpstr>
      <vt:lpstr>SO23 - Objekt 23</vt:lpstr>
      <vt:lpstr>SO24 - Objekt 24</vt:lpstr>
      <vt:lpstr>SO25 - Objekt 25</vt:lpstr>
      <vt:lpstr>SO26 - Objekt 26</vt:lpstr>
      <vt:lpstr>SO27 - Objekt 27</vt:lpstr>
      <vt:lpstr>SO28 - Objekt 28</vt:lpstr>
      <vt:lpstr>SO29 - Objekt 29</vt:lpstr>
      <vt:lpstr>SO30 - Objekt 30</vt:lpstr>
      <vt:lpstr>SO31 - Objekt 31</vt:lpstr>
      <vt:lpstr>Pokyny pro vyplnění</vt:lpstr>
      <vt:lpstr>'Rekapitulace stavby'!Názvy_tisku</vt:lpstr>
      <vt:lpstr>'SO01 - Objekt 01'!Názvy_tisku</vt:lpstr>
      <vt:lpstr>'SO02 - Objekt 02'!Názvy_tisku</vt:lpstr>
      <vt:lpstr>'SO03 - Objekt 03'!Názvy_tisku</vt:lpstr>
      <vt:lpstr>'SO04 - Objekt 04'!Názvy_tisku</vt:lpstr>
      <vt:lpstr>'SO05 - Objekt 05'!Názvy_tisku</vt:lpstr>
      <vt:lpstr>'SO06 - Objekt 06'!Názvy_tisku</vt:lpstr>
      <vt:lpstr>'SO07 - Objekt 07'!Názvy_tisku</vt:lpstr>
      <vt:lpstr>'SO08 - Objekt 08'!Názvy_tisku</vt:lpstr>
      <vt:lpstr>'SO09 - Objekt 09'!Názvy_tisku</vt:lpstr>
      <vt:lpstr>'SO10 - Objekt 10'!Názvy_tisku</vt:lpstr>
      <vt:lpstr>'SO11 - Objekt 11'!Názvy_tisku</vt:lpstr>
      <vt:lpstr>'SO12 - Objekt 12'!Názvy_tisku</vt:lpstr>
      <vt:lpstr>'SO13 - Objekt 13'!Názvy_tisku</vt:lpstr>
      <vt:lpstr>'SO14 - Objekt 14'!Názvy_tisku</vt:lpstr>
      <vt:lpstr>'SO15 - Objekt 15'!Názvy_tisku</vt:lpstr>
      <vt:lpstr>'SO16 - Objekt 16'!Názvy_tisku</vt:lpstr>
      <vt:lpstr>'SO17 - Objekt 17'!Názvy_tisku</vt:lpstr>
      <vt:lpstr>'SO18 - Objekt 18'!Názvy_tisku</vt:lpstr>
      <vt:lpstr>'SO19 - Objekt 19 - není ř...'!Názvy_tisku</vt:lpstr>
      <vt:lpstr>'SO20 - Objekt 20 - není ř...'!Názvy_tisku</vt:lpstr>
      <vt:lpstr>'SO21 - Objekt 21'!Názvy_tisku</vt:lpstr>
      <vt:lpstr>'SO22 - Objekt 22'!Názvy_tisku</vt:lpstr>
      <vt:lpstr>'SO23 - Objekt 23'!Názvy_tisku</vt:lpstr>
      <vt:lpstr>'SO24 - Objekt 24'!Názvy_tisku</vt:lpstr>
      <vt:lpstr>'SO25 - Objekt 25'!Názvy_tisku</vt:lpstr>
      <vt:lpstr>'SO26 - Objekt 26'!Názvy_tisku</vt:lpstr>
      <vt:lpstr>'SO27 - Objekt 27'!Názvy_tisku</vt:lpstr>
      <vt:lpstr>'SO28 - Objekt 28'!Názvy_tisku</vt:lpstr>
      <vt:lpstr>'SO29 - Objekt 29'!Názvy_tisku</vt:lpstr>
      <vt:lpstr>'SO30 - Objekt 30'!Názvy_tisku</vt:lpstr>
      <vt:lpstr>'SO31 - Objekt 31'!Názvy_tisku</vt:lpstr>
      <vt:lpstr>'Pokyny pro vyplnění'!Oblast_tisku</vt:lpstr>
      <vt:lpstr>'Rekapitulace stavby'!Oblast_tisku</vt:lpstr>
      <vt:lpstr>'SO01 - Objekt 01'!Oblast_tisku</vt:lpstr>
      <vt:lpstr>'SO02 - Objekt 02'!Oblast_tisku</vt:lpstr>
      <vt:lpstr>'SO03 - Objekt 03'!Oblast_tisku</vt:lpstr>
      <vt:lpstr>'SO04 - Objekt 04'!Oblast_tisku</vt:lpstr>
      <vt:lpstr>'SO05 - Objekt 05'!Oblast_tisku</vt:lpstr>
      <vt:lpstr>'SO06 - Objekt 06'!Oblast_tisku</vt:lpstr>
      <vt:lpstr>'SO07 - Objekt 07'!Oblast_tisku</vt:lpstr>
      <vt:lpstr>'SO08 - Objekt 08'!Oblast_tisku</vt:lpstr>
      <vt:lpstr>'SO09 - Objekt 09'!Oblast_tisku</vt:lpstr>
      <vt:lpstr>'SO10 - Objekt 10'!Oblast_tisku</vt:lpstr>
      <vt:lpstr>'SO11 - Objekt 11'!Oblast_tisku</vt:lpstr>
      <vt:lpstr>'SO12 - Objekt 12'!Oblast_tisku</vt:lpstr>
      <vt:lpstr>'SO13 - Objekt 13'!Oblast_tisku</vt:lpstr>
      <vt:lpstr>'SO14 - Objekt 14'!Oblast_tisku</vt:lpstr>
      <vt:lpstr>'SO15 - Objekt 15'!Oblast_tisku</vt:lpstr>
      <vt:lpstr>'SO16 - Objekt 16'!Oblast_tisku</vt:lpstr>
      <vt:lpstr>'SO17 - Objekt 17'!Oblast_tisku</vt:lpstr>
      <vt:lpstr>'SO18 - Objekt 18'!Oblast_tisku</vt:lpstr>
      <vt:lpstr>'SO19 - Objekt 19 - není ř...'!Oblast_tisku</vt:lpstr>
      <vt:lpstr>'SO20 - Objekt 20 - není ř...'!Oblast_tisku</vt:lpstr>
      <vt:lpstr>'SO21 - Objekt 21'!Oblast_tisku</vt:lpstr>
      <vt:lpstr>'SO22 - Objekt 22'!Oblast_tisku</vt:lpstr>
      <vt:lpstr>'SO23 - Objekt 23'!Oblast_tisku</vt:lpstr>
      <vt:lpstr>'SO24 - Objekt 24'!Oblast_tisku</vt:lpstr>
      <vt:lpstr>'SO25 - Objekt 25'!Oblast_tisku</vt:lpstr>
      <vt:lpstr>'SO26 - Objekt 26'!Oblast_tisku</vt:lpstr>
      <vt:lpstr>'SO27 - Objekt 27'!Oblast_tisku</vt:lpstr>
      <vt:lpstr>'SO28 - Objekt 28'!Oblast_tisku</vt:lpstr>
      <vt:lpstr>'SO29 - Objekt 29'!Oblast_tisku</vt:lpstr>
      <vt:lpstr>'SO30 - Objekt 30'!Oblast_tisku</vt:lpstr>
      <vt:lpstr>'SO31 - Objekt 31'!Oblast_tisku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Novák</dc:creator>
  <cp:lastModifiedBy>Lukas</cp:lastModifiedBy>
  <dcterms:created xsi:type="dcterms:W3CDTF">2017-06-22T06:34:56Z</dcterms:created>
  <dcterms:modified xsi:type="dcterms:W3CDTF">2017-06-22T06:35:39Z</dcterms:modified>
</cp:coreProperties>
</file>